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nastod\Desktop\"/>
    </mc:Choice>
  </mc:AlternateContent>
  <xr:revisionPtr revIDLastSave="0" documentId="13_ncr:1_{A52AB716-C2AE-4EE5-9255-A9A61E0F9907}" xr6:coauthVersionLast="41" xr6:coauthVersionMax="41" xr10:uidLastSave="{00000000-0000-0000-0000-000000000000}"/>
  <bookViews>
    <workbookView xWindow="28680" yWindow="-120" windowWidth="29040" windowHeight="15990" activeTab="4" xr2:uid="{502AC10B-113E-42B0-A927-24062CE76EF8}"/>
  </bookViews>
  <sheets>
    <sheet name="Referrals" sheetId="1" r:id="rId1"/>
    <sheet name="Patients" sheetId="2" r:id="rId2"/>
    <sheet name="DEM Presentations" sheetId="3" r:id="rId3"/>
    <sheet name="Status" sheetId="4" r:id="rId4"/>
    <sheet name="DEM_Pres_Count " sheetId="5" r:id="rId5"/>
  </sheets>
  <definedNames>
    <definedName name="_xlnm._FilterDatabase" localSheetId="4" hidden="1">'DEM_Pres_Count '!$A$2:$AC$22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5" l="1"/>
  <c r="T4" i="5"/>
  <c r="U4" i="5"/>
  <c r="V4" i="5"/>
  <c r="W4" i="5"/>
  <c r="X4" i="5"/>
  <c r="Y4" i="5"/>
  <c r="Z4" i="5"/>
  <c r="AA4" i="5"/>
  <c r="AB4" i="5"/>
  <c r="AC4" i="5"/>
  <c r="S5" i="5"/>
  <c r="T5" i="5"/>
  <c r="U5" i="5"/>
  <c r="V5" i="5"/>
  <c r="W5" i="5"/>
  <c r="X5" i="5"/>
  <c r="Y5" i="5"/>
  <c r="Z5" i="5"/>
  <c r="AA5" i="5"/>
  <c r="AB5" i="5"/>
  <c r="AC5" i="5"/>
  <c r="S6" i="5"/>
  <c r="T6" i="5"/>
  <c r="U6" i="5"/>
  <c r="V6" i="5"/>
  <c r="W6" i="5"/>
  <c r="X6" i="5"/>
  <c r="Y6" i="5"/>
  <c r="Z6" i="5"/>
  <c r="AA6" i="5"/>
  <c r="AB6" i="5"/>
  <c r="AC6" i="5"/>
  <c r="S7" i="5"/>
  <c r="T7" i="5"/>
  <c r="U7" i="5"/>
  <c r="V7" i="5"/>
  <c r="W7" i="5"/>
  <c r="X7" i="5"/>
  <c r="Y7" i="5"/>
  <c r="Z7" i="5"/>
  <c r="AA7" i="5"/>
  <c r="AB7" i="5"/>
  <c r="AC7" i="5"/>
  <c r="S8" i="5"/>
  <c r="T8" i="5"/>
  <c r="U8" i="5"/>
  <c r="V8" i="5"/>
  <c r="W8" i="5"/>
  <c r="X8" i="5"/>
  <c r="Y8" i="5"/>
  <c r="Z8" i="5"/>
  <c r="AA8" i="5"/>
  <c r="AB8" i="5"/>
  <c r="AC8" i="5"/>
  <c r="S9" i="5"/>
  <c r="T9" i="5"/>
  <c r="U9" i="5"/>
  <c r="V9" i="5"/>
  <c r="W9" i="5"/>
  <c r="X9" i="5"/>
  <c r="Y9" i="5"/>
  <c r="Z9" i="5"/>
  <c r="AA9" i="5"/>
  <c r="AB9" i="5"/>
  <c r="AC9" i="5"/>
  <c r="S10" i="5"/>
  <c r="T10" i="5"/>
  <c r="U10" i="5"/>
  <c r="V10" i="5"/>
  <c r="W10" i="5"/>
  <c r="X10" i="5"/>
  <c r="Y10" i="5"/>
  <c r="Z10" i="5"/>
  <c r="AA10" i="5"/>
  <c r="AB10" i="5"/>
  <c r="AC10" i="5"/>
  <c r="S11" i="5"/>
  <c r="T11" i="5"/>
  <c r="U11" i="5"/>
  <c r="V11" i="5"/>
  <c r="W11" i="5"/>
  <c r="X11" i="5"/>
  <c r="Y11" i="5"/>
  <c r="Z11" i="5"/>
  <c r="AA11" i="5"/>
  <c r="AB11" i="5"/>
  <c r="AC11" i="5"/>
  <c r="S12" i="5"/>
  <c r="T12" i="5"/>
  <c r="U12" i="5"/>
  <c r="V12" i="5"/>
  <c r="W12" i="5"/>
  <c r="X12" i="5"/>
  <c r="Y12" i="5"/>
  <c r="Z12" i="5"/>
  <c r="AA12" i="5"/>
  <c r="AB12" i="5"/>
  <c r="AC12" i="5"/>
  <c r="S13" i="5"/>
  <c r="T13" i="5"/>
  <c r="U13" i="5"/>
  <c r="V13" i="5"/>
  <c r="W13" i="5"/>
  <c r="X13" i="5"/>
  <c r="Y13" i="5"/>
  <c r="Z13" i="5"/>
  <c r="AA13" i="5"/>
  <c r="AB13" i="5"/>
  <c r="AC13" i="5"/>
  <c r="S14" i="5"/>
  <c r="T14" i="5"/>
  <c r="U14" i="5"/>
  <c r="V14" i="5"/>
  <c r="W14" i="5"/>
  <c r="X14" i="5"/>
  <c r="Y14" i="5"/>
  <c r="Z14" i="5"/>
  <c r="AA14" i="5"/>
  <c r="AB14" i="5"/>
  <c r="AC14" i="5"/>
  <c r="S15" i="5"/>
  <c r="T15" i="5"/>
  <c r="U15" i="5"/>
  <c r="V15" i="5"/>
  <c r="W15" i="5"/>
  <c r="X15" i="5"/>
  <c r="Y15" i="5"/>
  <c r="Z15" i="5"/>
  <c r="AA15" i="5"/>
  <c r="AB15" i="5"/>
  <c r="AC15" i="5"/>
  <c r="S16" i="5"/>
  <c r="T16" i="5"/>
  <c r="U16" i="5"/>
  <c r="V16" i="5"/>
  <c r="W16" i="5"/>
  <c r="X16" i="5"/>
  <c r="Y16" i="5"/>
  <c r="Z16" i="5"/>
  <c r="AA16" i="5"/>
  <c r="AB16" i="5"/>
  <c r="AC16" i="5"/>
  <c r="S17" i="5"/>
  <c r="T17" i="5"/>
  <c r="U17" i="5"/>
  <c r="V17" i="5"/>
  <c r="W17" i="5"/>
  <c r="X17" i="5"/>
  <c r="Y17" i="5"/>
  <c r="Z17" i="5"/>
  <c r="AA17" i="5"/>
  <c r="AB17" i="5"/>
  <c r="AC17" i="5"/>
  <c r="S18" i="5"/>
  <c r="T18" i="5"/>
  <c r="U18" i="5"/>
  <c r="V18" i="5"/>
  <c r="W18" i="5"/>
  <c r="X18" i="5"/>
  <c r="Y18" i="5"/>
  <c r="Z18" i="5"/>
  <c r="AA18" i="5"/>
  <c r="AB18" i="5"/>
  <c r="AC18" i="5"/>
  <c r="S19" i="5"/>
  <c r="T19" i="5"/>
  <c r="U19" i="5"/>
  <c r="V19" i="5"/>
  <c r="W19" i="5"/>
  <c r="X19" i="5"/>
  <c r="Y19" i="5"/>
  <c r="Z19" i="5"/>
  <c r="AA19" i="5"/>
  <c r="AB19" i="5"/>
  <c r="AC19" i="5"/>
  <c r="S20" i="5"/>
  <c r="T20" i="5"/>
  <c r="U20" i="5"/>
  <c r="V20" i="5"/>
  <c r="W20" i="5"/>
  <c r="X20" i="5"/>
  <c r="Y20" i="5"/>
  <c r="Z20" i="5"/>
  <c r="AA20" i="5"/>
  <c r="AB20" i="5"/>
  <c r="AC20" i="5"/>
  <c r="S21" i="5"/>
  <c r="T21" i="5"/>
  <c r="U21" i="5"/>
  <c r="V21" i="5"/>
  <c r="W21" i="5"/>
  <c r="X21" i="5"/>
  <c r="Y21" i="5"/>
  <c r="Z21" i="5"/>
  <c r="AA21" i="5"/>
  <c r="AB21" i="5"/>
  <c r="AC21" i="5"/>
  <c r="S22" i="5"/>
  <c r="T22" i="5"/>
  <c r="U22" i="5"/>
  <c r="V22" i="5"/>
  <c r="W22" i="5"/>
  <c r="X22" i="5"/>
  <c r="Y22" i="5"/>
  <c r="Z22" i="5"/>
  <c r="AA22" i="5"/>
  <c r="AB22" i="5"/>
  <c r="AC22" i="5"/>
  <c r="T3" i="5"/>
  <c r="U3" i="5"/>
  <c r="V3" i="5"/>
  <c r="W3" i="5"/>
  <c r="X3" i="5"/>
  <c r="Y3" i="5"/>
  <c r="Z3" i="5"/>
  <c r="AA3" i="5"/>
  <c r="AB3" i="5"/>
  <c r="AC3" i="5"/>
  <c r="S3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F4" i="5"/>
  <c r="G4" i="5"/>
  <c r="H4" i="5"/>
  <c r="I4" i="5"/>
  <c r="J4" i="5"/>
  <c r="K4" i="5"/>
  <c r="L4" i="5"/>
  <c r="M4" i="5"/>
  <c r="N4" i="5"/>
  <c r="O4" i="5"/>
  <c r="P4" i="5"/>
  <c r="F5" i="5"/>
  <c r="G5" i="5"/>
  <c r="H5" i="5"/>
  <c r="I5" i="5"/>
  <c r="J5" i="5"/>
  <c r="K5" i="5"/>
  <c r="L5" i="5"/>
  <c r="M5" i="5"/>
  <c r="N5" i="5"/>
  <c r="O5" i="5"/>
  <c r="P5" i="5"/>
  <c r="F6" i="5"/>
  <c r="G6" i="5"/>
  <c r="H6" i="5"/>
  <c r="I6" i="5"/>
  <c r="J6" i="5"/>
  <c r="K6" i="5"/>
  <c r="L6" i="5"/>
  <c r="M6" i="5"/>
  <c r="N6" i="5"/>
  <c r="O6" i="5"/>
  <c r="P6" i="5"/>
  <c r="F7" i="5"/>
  <c r="G7" i="5"/>
  <c r="H7" i="5"/>
  <c r="I7" i="5"/>
  <c r="J7" i="5"/>
  <c r="K7" i="5"/>
  <c r="L7" i="5"/>
  <c r="M7" i="5"/>
  <c r="N7" i="5"/>
  <c r="O7" i="5"/>
  <c r="P7" i="5"/>
  <c r="F8" i="5"/>
  <c r="G8" i="5"/>
  <c r="H8" i="5"/>
  <c r="I8" i="5"/>
  <c r="J8" i="5"/>
  <c r="K8" i="5"/>
  <c r="L8" i="5"/>
  <c r="M8" i="5"/>
  <c r="N8" i="5"/>
  <c r="O8" i="5"/>
  <c r="P8" i="5"/>
  <c r="F9" i="5"/>
  <c r="G9" i="5"/>
  <c r="H9" i="5"/>
  <c r="I9" i="5"/>
  <c r="J9" i="5"/>
  <c r="K9" i="5"/>
  <c r="L9" i="5"/>
  <c r="M9" i="5"/>
  <c r="N9" i="5"/>
  <c r="O9" i="5"/>
  <c r="P9" i="5"/>
  <c r="F10" i="5"/>
  <c r="G10" i="5"/>
  <c r="H10" i="5"/>
  <c r="I10" i="5"/>
  <c r="J10" i="5"/>
  <c r="K10" i="5"/>
  <c r="L10" i="5"/>
  <c r="M10" i="5"/>
  <c r="N10" i="5"/>
  <c r="O10" i="5"/>
  <c r="P10" i="5"/>
  <c r="F11" i="5"/>
  <c r="G11" i="5"/>
  <c r="H11" i="5"/>
  <c r="I11" i="5"/>
  <c r="J11" i="5"/>
  <c r="K11" i="5"/>
  <c r="L11" i="5"/>
  <c r="M11" i="5"/>
  <c r="N11" i="5"/>
  <c r="O11" i="5"/>
  <c r="P11" i="5"/>
  <c r="F12" i="5"/>
  <c r="G12" i="5"/>
  <c r="H12" i="5"/>
  <c r="I12" i="5"/>
  <c r="J12" i="5"/>
  <c r="K12" i="5"/>
  <c r="L12" i="5"/>
  <c r="M12" i="5"/>
  <c r="N12" i="5"/>
  <c r="O12" i="5"/>
  <c r="P12" i="5"/>
  <c r="F13" i="5"/>
  <c r="G13" i="5"/>
  <c r="H13" i="5"/>
  <c r="I13" i="5"/>
  <c r="J13" i="5"/>
  <c r="K13" i="5"/>
  <c r="L13" i="5"/>
  <c r="M13" i="5"/>
  <c r="N13" i="5"/>
  <c r="O13" i="5"/>
  <c r="P13" i="5"/>
  <c r="F14" i="5"/>
  <c r="G14" i="5"/>
  <c r="H14" i="5"/>
  <c r="I14" i="5"/>
  <c r="J14" i="5"/>
  <c r="K14" i="5"/>
  <c r="L14" i="5"/>
  <c r="M14" i="5"/>
  <c r="N14" i="5"/>
  <c r="O14" i="5"/>
  <c r="P14" i="5"/>
  <c r="F15" i="5"/>
  <c r="G15" i="5"/>
  <c r="H15" i="5"/>
  <c r="I15" i="5"/>
  <c r="J15" i="5"/>
  <c r="K15" i="5"/>
  <c r="L15" i="5"/>
  <c r="M15" i="5"/>
  <c r="N15" i="5"/>
  <c r="O15" i="5"/>
  <c r="P15" i="5"/>
  <c r="F16" i="5"/>
  <c r="G16" i="5"/>
  <c r="H16" i="5"/>
  <c r="I16" i="5"/>
  <c r="J16" i="5"/>
  <c r="K16" i="5"/>
  <c r="L16" i="5"/>
  <c r="M16" i="5"/>
  <c r="N16" i="5"/>
  <c r="O16" i="5"/>
  <c r="P16" i="5"/>
  <c r="F17" i="5"/>
  <c r="G17" i="5"/>
  <c r="H17" i="5"/>
  <c r="I17" i="5"/>
  <c r="J17" i="5"/>
  <c r="K17" i="5"/>
  <c r="L17" i="5"/>
  <c r="M17" i="5"/>
  <c r="N17" i="5"/>
  <c r="O17" i="5"/>
  <c r="P17" i="5"/>
  <c r="F18" i="5"/>
  <c r="G18" i="5"/>
  <c r="H18" i="5"/>
  <c r="I18" i="5"/>
  <c r="J18" i="5"/>
  <c r="K18" i="5"/>
  <c r="L18" i="5"/>
  <c r="M18" i="5"/>
  <c r="N18" i="5"/>
  <c r="O18" i="5"/>
  <c r="P18" i="5"/>
  <c r="F19" i="5"/>
  <c r="G19" i="5"/>
  <c r="H19" i="5"/>
  <c r="I19" i="5"/>
  <c r="J19" i="5"/>
  <c r="K19" i="5"/>
  <c r="L19" i="5"/>
  <c r="M19" i="5"/>
  <c r="N19" i="5"/>
  <c r="O19" i="5"/>
  <c r="P19" i="5"/>
  <c r="F20" i="5"/>
  <c r="G20" i="5"/>
  <c r="H20" i="5"/>
  <c r="I20" i="5"/>
  <c r="J20" i="5"/>
  <c r="K20" i="5"/>
  <c r="L20" i="5"/>
  <c r="M20" i="5"/>
  <c r="N20" i="5"/>
  <c r="O20" i="5"/>
  <c r="P20" i="5"/>
  <c r="F21" i="5"/>
  <c r="G21" i="5"/>
  <c r="H21" i="5"/>
  <c r="I21" i="5"/>
  <c r="J21" i="5"/>
  <c r="K21" i="5"/>
  <c r="L21" i="5"/>
  <c r="M21" i="5"/>
  <c r="N21" i="5"/>
  <c r="O21" i="5"/>
  <c r="P21" i="5"/>
  <c r="F22" i="5"/>
  <c r="G22" i="5"/>
  <c r="H22" i="5"/>
  <c r="I22" i="5"/>
  <c r="J22" i="5"/>
  <c r="K22" i="5"/>
  <c r="L22" i="5"/>
  <c r="M22" i="5"/>
  <c r="N22" i="5"/>
  <c r="O22" i="5"/>
  <c r="P22" i="5"/>
  <c r="G3" i="5"/>
  <c r="H3" i="5"/>
  <c r="I3" i="5"/>
  <c r="J3" i="5"/>
  <c r="K3" i="5"/>
  <c r="L3" i="5"/>
  <c r="M3" i="5"/>
  <c r="N3" i="5"/>
  <c r="O3" i="5"/>
  <c r="P3" i="5"/>
  <c r="F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tc={705F0D4C-A99B-4E02-BAA4-A1BB5817A8CA}</author>
  </authors>
  <commentList>
    <comment ref="E2" authorId="0" shapeId="0" xr:uid="{705F0D4C-A99B-4E02-BAA4-A1BB5817A8CA}">
      <text>
        <t>[Threaded comment]
Your version of Excel allows you to read this threaded comment; however, any edits to it will get removed if the file is opened in a newer version of Excel. Learn more: https://go.microsoft.com/fwlink/?linkid=870924
Comment:
    Denotes if it has been more then 12mths since referral received to enable the 12mth pre and post comparison.</t>
      </text>
    </comment>
  </commentList>
</comments>
</file>

<file path=xl/sharedStrings.xml><?xml version="1.0" encoding="utf-8"?>
<sst xmlns="http://schemas.openxmlformats.org/spreadsheetml/2006/main" count="114" uniqueCount="54">
  <si>
    <t>Patient_ID</t>
  </si>
  <si>
    <t>Referral_ID</t>
  </si>
  <si>
    <t>FirstAppointmentDate</t>
  </si>
  <si>
    <t>Arrival Date</t>
  </si>
  <si>
    <t>NN Enrolled</t>
  </si>
  <si>
    <t>Waiting</t>
  </si>
  <si>
    <t>Yet to be assessed</t>
  </si>
  <si>
    <t>Waiting Review</t>
  </si>
  <si>
    <t>Not Ready for Care</t>
  </si>
  <si>
    <t>Intensive</t>
  </si>
  <si>
    <t>Active</t>
  </si>
  <si>
    <t>Managing</t>
  </si>
  <si>
    <t>Maintaining</t>
  </si>
  <si>
    <t>Transitioning</t>
  </si>
  <si>
    <t>Discharged</t>
  </si>
  <si>
    <t>Not Active</t>
  </si>
  <si>
    <t>Not Proceeding</t>
  </si>
  <si>
    <t>Referred - Not Navigated</t>
  </si>
  <si>
    <t>Declined</t>
  </si>
  <si>
    <t>Not Eligible</t>
  </si>
  <si>
    <t>Deceased</t>
  </si>
  <si>
    <t>Status_Index</t>
  </si>
  <si>
    <t>Enrolment_Status</t>
  </si>
  <si>
    <t>Active_Status</t>
  </si>
  <si>
    <t>Patient_Status</t>
  </si>
  <si>
    <t>Status</t>
  </si>
  <si>
    <t>ReferralDate</t>
  </si>
  <si>
    <t>First Appointment</t>
  </si>
  <si>
    <t>RV_InScope</t>
  </si>
  <si>
    <t>12 Month Pre</t>
  </si>
  <si>
    <t>11 Month Pre</t>
  </si>
  <si>
    <t>10 Month Pre</t>
  </si>
  <si>
    <t>9 Month Pre</t>
  </si>
  <si>
    <t>8 Month Pre</t>
  </si>
  <si>
    <t>7 Month Pre</t>
  </si>
  <si>
    <t>6 Month Pre</t>
  </si>
  <si>
    <t>5 Month Pre</t>
  </si>
  <si>
    <t>4 Month Pre</t>
  </si>
  <si>
    <t>3 Month Pre</t>
  </si>
  <si>
    <t>2 Month Pre</t>
  </si>
  <si>
    <t>1 Month Pre</t>
  </si>
  <si>
    <t>1 Month Post</t>
  </si>
  <si>
    <t>2 Month Post</t>
  </si>
  <si>
    <t>3 Month Post</t>
  </si>
  <si>
    <t>4 Month Post</t>
  </si>
  <si>
    <t>5 Month Post</t>
  </si>
  <si>
    <t>6 Month Post</t>
  </si>
  <si>
    <t>7 Month Post</t>
  </si>
  <si>
    <t>8 Month Post</t>
  </si>
  <si>
    <t>9 Month Post</t>
  </si>
  <si>
    <t>10 Month Post</t>
  </si>
  <si>
    <t>11 Month Post</t>
  </si>
  <si>
    <t>12 Month Post</t>
  </si>
  <si>
    <t>Patent_ID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</si>
</sst>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11">
    <dxf>
      <numFmt numFmtId="19" formatCode="d/mm/yyyy"/>
    </dxf>
    <dxf>
      <numFmt numFmtId="19" formatCode="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ug Kynaston" id="{86535613-7638-4C8D-A78C-DB8CB6880025}" userId="S::Doug.Kynaston@health.qld.gov.au::4e1308f3-a443-4be1-856c-8d9c35d17f3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6A182E-A944-41A1-839B-F46380A79E23}" name="Referrals" displayName="Referrals" ref="A1:E21" totalsRowShown="0">
  <autoFilter ref="A1:E21" xr:uid="{DE335417-671B-4459-BE84-216A92BD49FE}"/>
  <sortState xmlns:xlrd2="http://schemas.microsoft.com/office/spreadsheetml/2017/richdata2" ref="A2:E21">
    <sortCondition ref="A1:A21"/>
  </sortState>
  <tableColumns count="5">
    <tableColumn id="1" xr3:uid="{D170C8CD-D015-4EE7-A173-F0EB91F5D813}" name="Referral_ID"/>
    <tableColumn id="2" xr3:uid="{D5409872-6795-4795-8CA9-FFF1FCFE2836}" name="Patient_ID"/>
    <tableColumn id="5" xr3:uid="{C09A1BFA-A839-488F-BF3D-194C64A2EE00}" name="ReferralDate" dataDxfId="10"/>
    <tableColumn id="3" xr3:uid="{3369B669-AC0C-484E-BB59-798E880228A7}" name="FirstAppointmentDate" dataDxfId="9"/>
    <tableColumn id="4" xr3:uid="{27E3FC58-A915-4960-8C31-27D00DE1E1FF}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CCDFCD-1FF3-4B62-8D84-1FFEBA24AC23}" name="IndividualPatients" displayName="IndividualPatients" ref="A1:A16" totalsRowShown="0" headerRowDxfId="8" dataDxfId="6" headerRowBorderDxfId="7" tableBorderDxfId="5" totalsRowBorderDxfId="4">
  <autoFilter ref="A1:A16" xr:uid="{2D5435B3-5A28-441E-91A7-5920B7A87DE5}"/>
  <tableColumns count="1">
    <tableColumn id="1" xr3:uid="{967ED186-A971-4B9E-9B98-6C974BBF2D63}" name="Patient_ID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69CA18-E859-4AD0-A392-E36A17C1CC8A}" name="DEMData" displayName="DEMData" ref="A1:B201" totalsRowShown="0">
  <autoFilter ref="A1:B201" xr:uid="{F420109F-1910-4E88-A49F-310C618917DE}"/>
  <sortState xmlns:xlrd2="http://schemas.microsoft.com/office/spreadsheetml/2017/richdata2" ref="A2:B201">
    <sortCondition ref="B1:B201"/>
  </sortState>
  <tableColumns count="2">
    <tableColumn id="2" xr3:uid="{30B0356D-95C8-4414-A271-4D39A0951AFF}" name="Patient_ID" dataDxfId="2"/>
    <tableColumn id="3" xr3:uid="{B6B537CD-3EF0-483E-9BA4-BA3C54AD5B7F}" name="Arrival Dat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4259E6-DAE0-4C59-8646-1DEBFAF11D48}" name="Patient_Status" displayName="Patient_Status" ref="A1:D12" totalsRowShown="0">
  <autoFilter ref="A1:D12" xr:uid="{5DFEB6B9-A26B-4C07-ADB7-5984AABA9850}"/>
  <tableColumns count="4">
    <tableColumn id="1" xr3:uid="{DEDD98FA-3808-4CB2-9E13-533C1FA82476}" name="Status_Index"/>
    <tableColumn id="2" xr3:uid="{159284C7-F724-4738-8A7C-643010E96B07}" name="Patient_Status"/>
    <tableColumn id="3" xr3:uid="{44A26B98-A3A7-4A76-B222-21DAB84697EC}" name="Enrolment_Status"/>
    <tableColumn id="4" xr3:uid="{6B10F0BD-C1AC-4E8D-A50B-59EFC99F32D9}" name="Active_Statu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341713-DD78-41CE-985B-56CC0652E35B}" name="DEM_Presentations" displayName="DEM_Presentations" ref="A2:AC22" totalsRowShown="0">
  <autoFilter ref="A2:AC22" xr:uid="{11F3B915-676E-47AD-90D9-EF9802D1DA8A}"/>
  <tableColumns count="29">
    <tableColumn id="1" xr3:uid="{EF2B374B-DCC6-4049-8FEA-897637B08BD5}" name="Referral_ID"/>
    <tableColumn id="2" xr3:uid="{5AF06322-CA18-48AF-BD01-DCBFA44570E2}" name="Patent_ID"/>
    <tableColumn id="3" xr3:uid="{08CD0BF2-1652-44CF-A64C-8EEDE3620640}" name="First Appointment" dataDxfId="0"/>
    <tableColumn id="4" xr3:uid="{3A6E2759-0061-4C63-A4E0-42CBD3BE2113}" name="Status"/>
    <tableColumn id="5" xr3:uid="{EFE840E8-1AE0-4D1B-AD92-5E7028A1EA62}" name="RV_InScope">
      <calculatedColumnFormula>IF(OR(C3="",EDATE(C3,12)&gt;TODAY()),"Out of RV Scope","InScope")</calculatedColumnFormula>
    </tableColumn>
    <tableColumn id="6" xr3:uid="{76B499B3-E7FE-43BF-8D4F-0A201678A863}" name="12 Month Pre">
      <calculatedColumnFormula>COUNTIFS(
DEMData[[Patient_ID]:[Patient_ID]],$B3,
DEMData[[Arrival Date]:[Arrival Date]],"&lt;="&amp;EDATE($C3,-(G$1)),
DEMData[[Arrival Date]:[Arrival Date]],"&gt;"&amp;EDATE($C3,-(F$1)))</calculatedColumnFormula>
    </tableColumn>
    <tableColumn id="7" xr3:uid="{60FE976B-FF52-48FB-9ED3-A5260E6B236D}" name="11 Month Pre">
      <calculatedColumnFormula>COUNTIFS(
DEMData[[Patient_ID]:[Patient_ID]],$B3,
DEMData[[Arrival Date]:[Arrival Date]],"&lt;="&amp;EDATE($C3,-(H$1)),
DEMData[[Arrival Date]:[Arrival Date]],"&gt;"&amp;EDATE($C3,-(G$1)))</calculatedColumnFormula>
    </tableColumn>
    <tableColumn id="8" xr3:uid="{90E6E03C-8C22-418A-8A0C-EA94A2FB01E6}" name="10 Month Pre">
      <calculatedColumnFormula>COUNTIFS(
DEMData[[Patient_ID]:[Patient_ID]],$B3,
DEMData[[Arrival Date]:[Arrival Date]],"&lt;="&amp;EDATE($C3,-(I$1)),
DEMData[[Arrival Date]:[Arrival Date]],"&gt;"&amp;EDATE($C3,-(H$1)))</calculatedColumnFormula>
    </tableColumn>
    <tableColumn id="9" xr3:uid="{F1CA4432-97ED-4572-9798-1FD89A55E9C1}" name="9 Month Pre">
      <calculatedColumnFormula>COUNTIFS(
DEMData[[Patient_ID]:[Patient_ID]],$B3,
DEMData[[Arrival Date]:[Arrival Date]],"&lt;="&amp;EDATE($C3,-(J$1)),
DEMData[[Arrival Date]:[Arrival Date]],"&gt;"&amp;EDATE($C3,-(I$1)))</calculatedColumnFormula>
    </tableColumn>
    <tableColumn id="10" xr3:uid="{14D6604F-750E-4988-A165-1701F64E7D8F}" name="8 Month Pre">
      <calculatedColumnFormula>COUNTIFS(
DEMData[[Patient_ID]:[Patient_ID]],$B3,
DEMData[[Arrival Date]:[Arrival Date]],"&lt;="&amp;EDATE($C3,-(K$1)),
DEMData[[Arrival Date]:[Arrival Date]],"&gt;"&amp;EDATE($C3,-(J$1)))</calculatedColumnFormula>
    </tableColumn>
    <tableColumn id="11" xr3:uid="{E8A3BADB-1D89-4351-8E57-84C0595BD628}" name="7 Month Pre">
      <calculatedColumnFormula>COUNTIFS(
DEMData[[Patient_ID]:[Patient_ID]],$B3,
DEMData[[Arrival Date]:[Arrival Date]],"&lt;="&amp;EDATE($C3,-(L$1)),
DEMData[[Arrival Date]:[Arrival Date]],"&gt;"&amp;EDATE($C3,-(K$1)))</calculatedColumnFormula>
    </tableColumn>
    <tableColumn id="12" xr3:uid="{0291CE37-16F5-4A00-B5BC-609D92E03AE4}" name="6 Month Pre">
      <calculatedColumnFormula>COUNTIFS(
DEMData[[Patient_ID]:[Patient_ID]],$B3,
DEMData[[Arrival Date]:[Arrival Date]],"&lt;="&amp;EDATE($C3,-(M$1)),
DEMData[[Arrival Date]:[Arrival Date]],"&gt;"&amp;EDATE($C3,-(L$1)))</calculatedColumnFormula>
    </tableColumn>
    <tableColumn id="13" xr3:uid="{FA200F93-209E-4BA4-BDD9-E5EE5BCDC86D}" name="5 Month Pre">
      <calculatedColumnFormula>COUNTIFS(
DEMData[[Patient_ID]:[Patient_ID]],$B3,
DEMData[[Arrival Date]:[Arrival Date]],"&lt;="&amp;EDATE($C3,-(N$1)),
DEMData[[Arrival Date]:[Arrival Date]],"&gt;"&amp;EDATE($C3,-(M$1)))</calculatedColumnFormula>
    </tableColumn>
    <tableColumn id="14" xr3:uid="{87FFC1AD-F9AA-4757-A93F-BAD77B76D94F}" name="4 Month Pre">
      <calculatedColumnFormula>COUNTIFS(
DEMData[[Patient_ID]:[Patient_ID]],$B3,
DEMData[[Arrival Date]:[Arrival Date]],"&lt;="&amp;EDATE($C3,-(O$1)),
DEMData[[Arrival Date]:[Arrival Date]],"&gt;"&amp;EDATE($C3,-(N$1)))</calculatedColumnFormula>
    </tableColumn>
    <tableColumn id="15" xr3:uid="{C2BF8B4F-A521-4B3E-A2E2-E505A873D17A}" name="3 Month Pre">
      <calculatedColumnFormula>COUNTIFS(
DEMData[[Patient_ID]:[Patient_ID]],$B3,
DEMData[[Arrival Date]:[Arrival Date]],"&lt;="&amp;EDATE($C3,-(P$1)),
DEMData[[Arrival Date]:[Arrival Date]],"&gt;"&amp;EDATE($C3,-(O$1)))</calculatedColumnFormula>
    </tableColumn>
    <tableColumn id="16" xr3:uid="{CDD7A2A6-D90C-48DD-85C8-67F53818C65D}" name="2 Month Pre">
      <calculatedColumnFormula>COUNTIFS(
DEMData[[Patient_ID]:[Patient_ID]],$B3,
DEMData[[Arrival Date]:[Arrival Date]],"&lt;="&amp;EDATE($C3,-(Q$1)),
DEMData[[Arrival Date]:[Arrival Date]],"&gt;"&amp;EDATE($C3,-(P$1)))</calculatedColumnFormula>
    </tableColumn>
    <tableColumn id="17" xr3:uid="{FB4C2712-BDDF-4CD1-9FA1-DB8AFFF15269}" name="1 Month Pre">
      <calculatedColumnFormula>COUNTIFS(
DEMData[[Patient_ID]:[Patient_ID]],$B3,
DEMData[[Arrival Date]:[Arrival Date]],"&lt;="&amp;$C3,
DEMData[[Arrival Date]:[Arrival Date]],"&gt;"&amp;EDATE($C3,-(Q$1)))</calculatedColumnFormula>
    </tableColumn>
    <tableColumn id="18" xr3:uid="{59CF5B10-231B-4970-BC47-0AC08509A848}" name="1 Month Post">
      <calculatedColumnFormula>COUNTIFS(
DEMData[[Patient_ID]:[Patient_ID]],$B3,
DEMData[[Arrival Date]:[Arrival Date]],"&gt;"&amp;$C3,
DEMData[[Arrival Date]:[Arrival Date]],"&lt;="&amp;EDATE($C3,R$1))</calculatedColumnFormula>
    </tableColumn>
    <tableColumn id="19" xr3:uid="{95EC279A-5B16-49A0-9CF9-DAFBE2137534}" name="2 Month Post">
      <calculatedColumnFormula>COUNTIFS(
DEMData[[Patient_ID]:[Patient_ID]],$B3,
DEMData[[Arrival Date]:[Arrival Date]],"&gt;"&amp;EDATE($C3,R$1),
DEMData[[Arrival Date]:[Arrival Date]],"&lt;="&amp;EDATE($C3,S$1))</calculatedColumnFormula>
    </tableColumn>
    <tableColumn id="20" xr3:uid="{F4EBDBC6-A989-422A-8752-179093CE2FC4}" name="3 Month Post">
      <calculatedColumnFormula>COUNTIFS(
DEMData[[Patient_ID]:[Patient_ID]],$B3,
DEMData[[Arrival Date]:[Arrival Date]],"&gt;"&amp;EDATE($C3,S$1),
DEMData[[Arrival Date]:[Arrival Date]],"&lt;="&amp;EDATE($C3,T$1))</calculatedColumnFormula>
    </tableColumn>
    <tableColumn id="21" xr3:uid="{2B306AEA-28F0-4980-A41F-F679E0F2C745}" name="4 Month Post">
      <calculatedColumnFormula>COUNTIFS(
DEMData[[Patient_ID]:[Patient_ID]],$B3,
DEMData[[Arrival Date]:[Arrival Date]],"&gt;"&amp;EDATE($C3,T$1),
DEMData[[Arrival Date]:[Arrival Date]],"&lt;="&amp;EDATE($C3,U$1))</calculatedColumnFormula>
    </tableColumn>
    <tableColumn id="22" xr3:uid="{7F99AD09-B3AB-429E-8CE2-60582578A96C}" name="5 Month Post">
      <calculatedColumnFormula>COUNTIFS(
DEMData[[Patient_ID]:[Patient_ID]],$B3,
DEMData[[Arrival Date]:[Arrival Date]],"&gt;"&amp;EDATE($C3,U$1),
DEMData[[Arrival Date]:[Arrival Date]],"&lt;="&amp;EDATE($C3,V$1))</calculatedColumnFormula>
    </tableColumn>
    <tableColumn id="23" xr3:uid="{0571F65D-EDC6-43AE-BA36-D45FDD9B5700}" name="6 Month Post">
      <calculatedColumnFormula>COUNTIFS(
DEMData[[Patient_ID]:[Patient_ID]],$B3,
DEMData[[Arrival Date]:[Arrival Date]],"&gt;"&amp;EDATE($C3,V$1),
DEMData[[Arrival Date]:[Arrival Date]],"&lt;="&amp;EDATE($C3,W$1))</calculatedColumnFormula>
    </tableColumn>
    <tableColumn id="24" xr3:uid="{A2F0F409-A212-4B9B-8589-01618DA74A8F}" name="7 Month Post">
      <calculatedColumnFormula>COUNTIFS(
DEMData[[Patient_ID]:[Patient_ID]],$B3,
DEMData[[Arrival Date]:[Arrival Date]],"&gt;"&amp;EDATE($C3,W$1),
DEMData[[Arrival Date]:[Arrival Date]],"&lt;="&amp;EDATE($C3,X$1))</calculatedColumnFormula>
    </tableColumn>
    <tableColumn id="25" xr3:uid="{47E35662-A611-4CC7-8FBA-AB0FFA7944B7}" name="8 Month Post">
      <calculatedColumnFormula>COUNTIFS(
DEMData[[Patient_ID]:[Patient_ID]],$B3,
DEMData[[Arrival Date]:[Arrival Date]],"&gt;"&amp;EDATE($C3,X$1),
DEMData[[Arrival Date]:[Arrival Date]],"&lt;="&amp;EDATE($C3,Y$1))</calculatedColumnFormula>
    </tableColumn>
    <tableColumn id="26" xr3:uid="{B4C442AA-C85D-4FA6-B3FD-A447E7AF97A3}" name="9 Month Post">
      <calculatedColumnFormula>COUNTIFS(
DEMData[[Patient_ID]:[Patient_ID]],$B3,
DEMData[[Arrival Date]:[Arrival Date]],"&gt;"&amp;EDATE($C3,Y$1),
DEMData[[Arrival Date]:[Arrival Date]],"&lt;="&amp;EDATE($C3,Z$1))</calculatedColumnFormula>
    </tableColumn>
    <tableColumn id="27" xr3:uid="{79FE284B-49FF-4904-A265-993D614E71CF}" name="10 Month Post">
      <calculatedColumnFormula>COUNTIFS(
DEMData[[Patient_ID]:[Patient_ID]],$B3,
DEMData[[Arrival Date]:[Arrival Date]],"&gt;"&amp;EDATE($C3,Z$1),
DEMData[[Arrival Date]:[Arrival Date]],"&lt;="&amp;EDATE($C3,AA$1))</calculatedColumnFormula>
    </tableColumn>
    <tableColumn id="28" xr3:uid="{8DADAE78-455C-492B-969A-833EE4D5A781}" name="11 Month Post">
      <calculatedColumnFormula>COUNTIFS(
DEMData[[Patient_ID]:[Patient_ID]],$B3,
DEMData[[Arrival Date]:[Arrival Date]],"&gt;"&amp;EDATE($C3,AA$1),
DEMData[[Arrival Date]:[Arrival Date]],"&lt;="&amp;EDATE($C3,AB$1))</calculatedColumnFormula>
    </tableColumn>
    <tableColumn id="29" xr3:uid="{6B66069A-56F9-408A-850B-61BBDB1B6CAF}" name="12 Month Post">
      <calculatedColumnFormula>COUNTIFS(
DEMData[[Patient_ID]:[Patient_ID]],$B3,
DEMData[[Arrival Date]:[Arrival Date]],"&gt;"&amp;EDATE($C3,AB$1),
DEMData[[Arrival Date]:[Arrival Date]],"&lt;="&amp;EDATE($C3,AC$1))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0-04-20T21:59:58.02" personId="{86535613-7638-4C8D-A78C-DB8CB6880025}" id="{705F0D4C-A99B-4E02-BAA4-A1BB5817A8CA}">
    <text>Denotes if it has been more then 12mths since referral received to enable the 12mth pre and post comparison.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60B9-12AF-4B8D-878E-D29E2289817F}">
  <dimension ref="A1:G24"/>
  <sheetViews>
    <sheetView workbookViewId="0">
      <selection activeCell="A23" sqref="A23"/>
    </sheetView>
  </sheetViews>
  <sheetFormatPr defaultRowHeight="15" x14ac:dyDescent="0.25"/>
  <cols>
    <col min="1" max="1" width="14.140625" customWidth="1"/>
    <col min="2" max="2" width="13" customWidth="1"/>
    <col min="3" max="3" width="15.5703125" customWidth="1"/>
    <col min="4" max="4" width="23" customWidth="1"/>
    <col min="5" max="5" width="21.85546875" customWidth="1"/>
    <col min="7" max="7" width="10.7109375" bestFit="1" customWidth="1"/>
  </cols>
  <sheetData>
    <row r="1" spans="1:7" x14ac:dyDescent="0.25">
      <c r="A1" t="s">
        <v>1</v>
      </c>
      <c r="B1" t="s">
        <v>0</v>
      </c>
      <c r="C1" t="s">
        <v>26</v>
      </c>
      <c r="D1" t="s">
        <v>2</v>
      </c>
      <c r="E1" t="s">
        <v>25</v>
      </c>
      <c r="G1" s="1"/>
    </row>
    <row r="2" spans="1:7" x14ac:dyDescent="0.25">
      <c r="A2">
        <v>1</v>
      </c>
      <c r="B2">
        <v>1</v>
      </c>
      <c r="C2" s="1">
        <v>42339</v>
      </c>
      <c r="D2" s="1">
        <v>42370</v>
      </c>
      <c r="E2" t="s">
        <v>14</v>
      </c>
    </row>
    <row r="3" spans="1:7" x14ac:dyDescent="0.25">
      <c r="A3">
        <v>2</v>
      </c>
      <c r="B3">
        <v>2</v>
      </c>
      <c r="C3" s="1">
        <v>42381</v>
      </c>
      <c r="D3" s="1">
        <v>42412</v>
      </c>
      <c r="E3" t="s">
        <v>14</v>
      </c>
    </row>
    <row r="4" spans="1:7" x14ac:dyDescent="0.25">
      <c r="A4">
        <v>3</v>
      </c>
      <c r="B4">
        <v>3</v>
      </c>
      <c r="C4" s="1">
        <v>42486</v>
      </c>
      <c r="D4" s="1">
        <v>42516</v>
      </c>
      <c r="E4" t="s">
        <v>14</v>
      </c>
    </row>
    <row r="5" spans="1:7" x14ac:dyDescent="0.25">
      <c r="A5">
        <v>4</v>
      </c>
      <c r="B5">
        <v>4</v>
      </c>
      <c r="C5" s="1">
        <v>42589</v>
      </c>
      <c r="D5" s="1">
        <v>42620</v>
      </c>
      <c r="E5" t="s">
        <v>13</v>
      </c>
    </row>
    <row r="6" spans="1:7" x14ac:dyDescent="0.25">
      <c r="A6">
        <v>5</v>
      </c>
      <c r="B6">
        <v>5</v>
      </c>
      <c r="C6" s="1">
        <v>42722</v>
      </c>
      <c r="D6" s="1">
        <v>42753</v>
      </c>
      <c r="E6" t="s">
        <v>14</v>
      </c>
    </row>
    <row r="7" spans="1:7" x14ac:dyDescent="0.25">
      <c r="A7">
        <v>6</v>
      </c>
      <c r="B7">
        <v>6</v>
      </c>
      <c r="C7" s="1">
        <v>42916</v>
      </c>
      <c r="D7" s="1">
        <v>42946</v>
      </c>
      <c r="E7" t="s">
        <v>5</v>
      </c>
    </row>
    <row r="8" spans="1:7" x14ac:dyDescent="0.25">
      <c r="A8">
        <v>7</v>
      </c>
      <c r="B8">
        <v>1</v>
      </c>
      <c r="C8" s="1">
        <v>42957</v>
      </c>
      <c r="D8" s="1">
        <v>42988</v>
      </c>
      <c r="E8" t="s">
        <v>14</v>
      </c>
    </row>
    <row r="9" spans="1:7" x14ac:dyDescent="0.25">
      <c r="A9">
        <v>8</v>
      </c>
      <c r="B9">
        <v>2</v>
      </c>
      <c r="C9" s="1">
        <v>43000</v>
      </c>
      <c r="D9" s="1">
        <v>43030</v>
      </c>
      <c r="E9" t="s">
        <v>16</v>
      </c>
    </row>
    <row r="10" spans="1:7" x14ac:dyDescent="0.25">
      <c r="A10">
        <v>9</v>
      </c>
      <c r="B10">
        <v>7</v>
      </c>
      <c r="C10" s="1">
        <v>43042</v>
      </c>
      <c r="D10" s="1">
        <v>43072</v>
      </c>
      <c r="E10" t="s">
        <v>18</v>
      </c>
    </row>
    <row r="11" spans="1:7" x14ac:dyDescent="0.25">
      <c r="A11">
        <v>10</v>
      </c>
      <c r="B11">
        <v>1</v>
      </c>
      <c r="C11" s="1">
        <v>43448</v>
      </c>
      <c r="D11" s="1">
        <v>43479</v>
      </c>
      <c r="E11" t="s">
        <v>12</v>
      </c>
    </row>
    <row r="12" spans="1:7" x14ac:dyDescent="0.25">
      <c r="A12">
        <v>11</v>
      </c>
      <c r="B12">
        <v>8</v>
      </c>
      <c r="C12" s="1">
        <v>43832</v>
      </c>
      <c r="D12" s="1">
        <v>43863</v>
      </c>
      <c r="E12" t="s">
        <v>9</v>
      </c>
    </row>
    <row r="13" spans="1:7" x14ac:dyDescent="0.25">
      <c r="A13">
        <v>12</v>
      </c>
      <c r="B13">
        <v>9</v>
      </c>
      <c r="C13" s="1">
        <v>43563</v>
      </c>
      <c r="D13" s="1">
        <v>43593</v>
      </c>
      <c r="E13" t="s">
        <v>12</v>
      </c>
    </row>
    <row r="14" spans="1:7" x14ac:dyDescent="0.25">
      <c r="A14">
        <v>13</v>
      </c>
      <c r="B14">
        <v>3</v>
      </c>
      <c r="C14" s="1">
        <v>43818</v>
      </c>
      <c r="D14" s="1">
        <v>43849</v>
      </c>
      <c r="E14" t="s">
        <v>11</v>
      </c>
    </row>
    <row r="15" spans="1:7" x14ac:dyDescent="0.25">
      <c r="A15">
        <v>14</v>
      </c>
      <c r="B15">
        <v>10</v>
      </c>
      <c r="C15" s="1">
        <v>43712</v>
      </c>
      <c r="D15" s="1">
        <v>43742</v>
      </c>
      <c r="E15" t="s">
        <v>9</v>
      </c>
    </row>
    <row r="16" spans="1:7" x14ac:dyDescent="0.25">
      <c r="A16">
        <v>15</v>
      </c>
      <c r="B16">
        <v>11</v>
      </c>
      <c r="C16" s="1">
        <v>43541</v>
      </c>
      <c r="D16" s="1">
        <v>43572</v>
      </c>
      <c r="E16" t="s">
        <v>12</v>
      </c>
    </row>
    <row r="17" spans="1:5" x14ac:dyDescent="0.25">
      <c r="A17">
        <v>16</v>
      </c>
      <c r="B17">
        <v>5</v>
      </c>
      <c r="C17" s="1">
        <v>43597</v>
      </c>
      <c r="D17" s="1">
        <v>43628</v>
      </c>
      <c r="E17" t="s">
        <v>11</v>
      </c>
    </row>
    <row r="18" spans="1:5" x14ac:dyDescent="0.25">
      <c r="A18">
        <v>17</v>
      </c>
      <c r="B18">
        <v>12</v>
      </c>
      <c r="C18" s="1">
        <v>43674</v>
      </c>
      <c r="D18" s="1">
        <v>43705</v>
      </c>
      <c r="E18" t="s">
        <v>13</v>
      </c>
    </row>
    <row r="19" spans="1:5" x14ac:dyDescent="0.25">
      <c r="A19">
        <v>18</v>
      </c>
      <c r="B19">
        <v>13</v>
      </c>
      <c r="C19" s="1">
        <v>43578</v>
      </c>
      <c r="D19" s="1">
        <v>43608</v>
      </c>
      <c r="E19" t="s">
        <v>11</v>
      </c>
    </row>
    <row r="20" spans="1:5" x14ac:dyDescent="0.25">
      <c r="A20">
        <v>19</v>
      </c>
      <c r="B20">
        <v>14</v>
      </c>
      <c r="C20" s="1">
        <v>43822</v>
      </c>
      <c r="D20" s="1">
        <v>43853</v>
      </c>
      <c r="E20" t="s">
        <v>9</v>
      </c>
    </row>
    <row r="21" spans="1:5" x14ac:dyDescent="0.25">
      <c r="A21">
        <v>20</v>
      </c>
      <c r="B21">
        <v>15</v>
      </c>
      <c r="C21" s="1">
        <v>43589</v>
      </c>
      <c r="D21" s="1">
        <v>43620</v>
      </c>
      <c r="E21" t="s">
        <v>19</v>
      </c>
    </row>
    <row r="22" spans="1:5" x14ac:dyDescent="0.25">
      <c r="D22" s="1"/>
    </row>
    <row r="23" spans="1:5" x14ac:dyDescent="0.25">
      <c r="D23" s="1"/>
    </row>
    <row r="24" spans="1:5" x14ac:dyDescent="0.25">
      <c r="D24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685D-52D6-405D-8BF3-959AF1AD1DE4}">
  <dimension ref="A1:A16"/>
  <sheetViews>
    <sheetView workbookViewId="0">
      <selection activeCell="F10" sqref="F10"/>
    </sheetView>
  </sheetViews>
  <sheetFormatPr defaultRowHeight="15" x14ac:dyDescent="0.25"/>
  <cols>
    <col min="1" max="1" width="12.5703125" bestFit="1" customWidth="1"/>
  </cols>
  <sheetData>
    <row r="1" spans="1:1" x14ac:dyDescent="0.25">
      <c r="A1" s="2" t="s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3ABA-79E6-422B-A95A-E225F9AD71BF}">
  <dimension ref="A1:B201"/>
  <sheetViews>
    <sheetView workbookViewId="0">
      <selection activeCell="B8" sqref="B8"/>
    </sheetView>
  </sheetViews>
  <sheetFormatPr defaultRowHeight="15" x14ac:dyDescent="0.25"/>
  <cols>
    <col min="1" max="1" width="26.7109375" customWidth="1"/>
    <col min="2" max="3" width="23.42578125" bestFit="1" customWidth="1"/>
    <col min="4" max="4" width="9.7109375" bestFit="1" customWidth="1"/>
    <col min="5" max="6" width="10.7109375" bestFit="1" customWidth="1"/>
    <col min="7" max="7" width="9.7109375" bestFit="1" customWidth="1"/>
    <col min="8" max="11" width="10.7109375" bestFit="1" customWidth="1"/>
    <col min="12" max="12" width="9.7109375" bestFit="1" customWidth="1"/>
    <col min="13" max="13" width="10.710937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s="3">
        <v>15</v>
      </c>
      <c r="B2" s="1">
        <v>42299</v>
      </c>
    </row>
    <row r="3" spans="1:2" x14ac:dyDescent="0.25">
      <c r="A3" s="3">
        <v>3</v>
      </c>
      <c r="B3" s="1">
        <v>43884</v>
      </c>
    </row>
    <row r="4" spans="1:2" x14ac:dyDescent="0.25">
      <c r="A4" s="3">
        <v>9</v>
      </c>
      <c r="B4" s="1">
        <v>43464</v>
      </c>
    </row>
    <row r="5" spans="1:2" x14ac:dyDescent="0.25">
      <c r="A5" s="3">
        <v>1</v>
      </c>
      <c r="B5" s="1">
        <v>42093</v>
      </c>
    </row>
    <row r="6" spans="1:2" x14ac:dyDescent="0.25">
      <c r="A6" s="3">
        <v>13</v>
      </c>
      <c r="B6" s="1">
        <v>43156</v>
      </c>
    </row>
    <row r="7" spans="1:2" x14ac:dyDescent="0.25">
      <c r="A7" s="3">
        <v>9</v>
      </c>
      <c r="B7" s="1">
        <v>43668</v>
      </c>
    </row>
    <row r="8" spans="1:2" x14ac:dyDescent="0.25">
      <c r="A8" s="3">
        <v>4</v>
      </c>
      <c r="B8" s="1">
        <v>42691</v>
      </c>
    </row>
    <row r="9" spans="1:2" x14ac:dyDescent="0.25">
      <c r="A9" s="3">
        <v>13</v>
      </c>
      <c r="B9" s="1">
        <v>43753</v>
      </c>
    </row>
    <row r="10" spans="1:2" x14ac:dyDescent="0.25">
      <c r="A10" s="3">
        <v>11</v>
      </c>
      <c r="B10" s="1">
        <v>43437</v>
      </c>
    </row>
    <row r="11" spans="1:2" x14ac:dyDescent="0.25">
      <c r="A11" s="3">
        <v>12</v>
      </c>
      <c r="B11" s="1">
        <v>43488</v>
      </c>
    </row>
    <row r="12" spans="1:2" x14ac:dyDescent="0.25">
      <c r="A12" s="3">
        <v>5</v>
      </c>
      <c r="B12" s="1">
        <v>42405</v>
      </c>
    </row>
    <row r="13" spans="1:2" x14ac:dyDescent="0.25">
      <c r="A13" s="3">
        <v>4</v>
      </c>
      <c r="B13" s="1">
        <v>43527</v>
      </c>
    </row>
    <row r="14" spans="1:2" x14ac:dyDescent="0.25">
      <c r="A14" s="3">
        <v>11</v>
      </c>
      <c r="B14" s="1">
        <v>43378</v>
      </c>
    </row>
    <row r="15" spans="1:2" x14ac:dyDescent="0.25">
      <c r="A15" s="3">
        <v>14</v>
      </c>
      <c r="B15" s="1">
        <v>42910</v>
      </c>
    </row>
    <row r="16" spans="1:2" x14ac:dyDescent="0.25">
      <c r="A16" s="3">
        <v>4</v>
      </c>
      <c r="B16" s="1">
        <v>43795</v>
      </c>
    </row>
    <row r="17" spans="1:2" x14ac:dyDescent="0.25">
      <c r="A17" s="3">
        <v>3</v>
      </c>
      <c r="B17" s="1">
        <v>42139</v>
      </c>
    </row>
    <row r="18" spans="1:2" x14ac:dyDescent="0.25">
      <c r="A18">
        <v>2</v>
      </c>
      <c r="B18" s="1">
        <v>43581</v>
      </c>
    </row>
    <row r="19" spans="1:2" x14ac:dyDescent="0.25">
      <c r="A19" s="3">
        <v>10</v>
      </c>
      <c r="B19" s="1">
        <v>42298</v>
      </c>
    </row>
    <row r="20" spans="1:2" x14ac:dyDescent="0.25">
      <c r="A20" s="3">
        <v>8</v>
      </c>
      <c r="B20" s="1">
        <v>43517</v>
      </c>
    </row>
    <row r="21" spans="1:2" x14ac:dyDescent="0.25">
      <c r="A21" s="3">
        <v>7</v>
      </c>
      <c r="B21" s="1">
        <v>42089</v>
      </c>
    </row>
    <row r="22" spans="1:2" x14ac:dyDescent="0.25">
      <c r="A22" s="3">
        <v>1</v>
      </c>
      <c r="B22" s="1">
        <v>42829</v>
      </c>
    </row>
    <row r="23" spans="1:2" x14ac:dyDescent="0.25">
      <c r="A23" s="3">
        <v>12</v>
      </c>
      <c r="B23" s="1">
        <v>42173</v>
      </c>
    </row>
    <row r="24" spans="1:2" x14ac:dyDescent="0.25">
      <c r="A24" s="3">
        <v>12</v>
      </c>
      <c r="B24" s="1">
        <v>43508</v>
      </c>
    </row>
    <row r="25" spans="1:2" x14ac:dyDescent="0.25">
      <c r="A25" s="3">
        <v>13</v>
      </c>
      <c r="B25" s="1">
        <v>43413</v>
      </c>
    </row>
    <row r="26" spans="1:2" x14ac:dyDescent="0.25">
      <c r="A26" s="3">
        <v>11</v>
      </c>
      <c r="B26" s="1">
        <v>42477</v>
      </c>
    </row>
    <row r="27" spans="1:2" x14ac:dyDescent="0.25">
      <c r="A27" s="3">
        <v>15</v>
      </c>
      <c r="B27" s="1">
        <v>43602</v>
      </c>
    </row>
    <row r="28" spans="1:2" x14ac:dyDescent="0.25">
      <c r="A28" s="3">
        <v>7</v>
      </c>
      <c r="B28" s="1">
        <v>42608</v>
      </c>
    </row>
    <row r="29" spans="1:2" x14ac:dyDescent="0.25">
      <c r="A29" s="3">
        <v>1</v>
      </c>
      <c r="B29" s="1">
        <v>42213</v>
      </c>
    </row>
    <row r="30" spans="1:2" x14ac:dyDescent="0.25">
      <c r="A30">
        <v>9</v>
      </c>
      <c r="B30" s="1">
        <v>43385</v>
      </c>
    </row>
    <row r="31" spans="1:2" x14ac:dyDescent="0.25">
      <c r="A31" s="3">
        <v>12</v>
      </c>
      <c r="B31" s="1">
        <v>42966</v>
      </c>
    </row>
    <row r="32" spans="1:2" x14ac:dyDescent="0.25">
      <c r="A32" s="3">
        <v>13</v>
      </c>
      <c r="B32" s="1">
        <v>42009</v>
      </c>
    </row>
    <row r="33" spans="1:2" x14ac:dyDescent="0.25">
      <c r="A33" s="3">
        <v>6</v>
      </c>
      <c r="B33" s="1">
        <v>43319</v>
      </c>
    </row>
    <row r="34" spans="1:2" x14ac:dyDescent="0.25">
      <c r="A34" s="3">
        <v>14</v>
      </c>
      <c r="B34" s="1">
        <v>42203</v>
      </c>
    </row>
    <row r="35" spans="1:2" x14ac:dyDescent="0.25">
      <c r="A35">
        <v>10</v>
      </c>
      <c r="B35" s="1">
        <v>43705</v>
      </c>
    </row>
    <row r="36" spans="1:2" x14ac:dyDescent="0.25">
      <c r="A36" s="3">
        <v>8</v>
      </c>
      <c r="B36" s="1">
        <v>43287</v>
      </c>
    </row>
    <row r="37" spans="1:2" x14ac:dyDescent="0.25">
      <c r="A37" s="3">
        <v>10</v>
      </c>
      <c r="B37" s="1">
        <v>43648</v>
      </c>
    </row>
    <row r="38" spans="1:2" x14ac:dyDescent="0.25">
      <c r="A38">
        <v>10</v>
      </c>
      <c r="B38" s="1">
        <v>43031</v>
      </c>
    </row>
    <row r="39" spans="1:2" x14ac:dyDescent="0.25">
      <c r="A39" s="3">
        <v>14</v>
      </c>
      <c r="B39" s="1">
        <v>42356</v>
      </c>
    </row>
    <row r="40" spans="1:2" x14ac:dyDescent="0.25">
      <c r="A40" s="3">
        <v>7</v>
      </c>
      <c r="B40" s="1">
        <v>43165</v>
      </c>
    </row>
    <row r="41" spans="1:2" x14ac:dyDescent="0.25">
      <c r="A41" s="3">
        <v>11</v>
      </c>
      <c r="B41" s="1">
        <v>43857</v>
      </c>
    </row>
    <row r="42" spans="1:2" x14ac:dyDescent="0.25">
      <c r="A42" s="3">
        <v>4</v>
      </c>
      <c r="B42" s="1">
        <v>42768</v>
      </c>
    </row>
    <row r="43" spans="1:2" x14ac:dyDescent="0.25">
      <c r="A43" s="3">
        <v>14</v>
      </c>
      <c r="B43" s="1">
        <v>42303</v>
      </c>
    </row>
    <row r="44" spans="1:2" x14ac:dyDescent="0.25">
      <c r="A44" s="3">
        <v>11</v>
      </c>
      <c r="B44" s="1">
        <v>43599</v>
      </c>
    </row>
    <row r="45" spans="1:2" x14ac:dyDescent="0.25">
      <c r="A45" s="3">
        <v>2</v>
      </c>
      <c r="B45" s="1">
        <v>42126</v>
      </c>
    </row>
    <row r="46" spans="1:2" x14ac:dyDescent="0.25">
      <c r="A46">
        <v>4</v>
      </c>
      <c r="B46" s="1">
        <v>42924</v>
      </c>
    </row>
    <row r="47" spans="1:2" x14ac:dyDescent="0.25">
      <c r="A47" s="3">
        <v>13</v>
      </c>
      <c r="B47" s="1">
        <v>42413</v>
      </c>
    </row>
    <row r="48" spans="1:2" x14ac:dyDescent="0.25">
      <c r="A48" s="3">
        <v>5</v>
      </c>
      <c r="B48" s="1">
        <v>43225</v>
      </c>
    </row>
    <row r="49" spans="1:2" x14ac:dyDescent="0.25">
      <c r="A49" s="3">
        <v>12</v>
      </c>
      <c r="B49" s="1">
        <v>42379</v>
      </c>
    </row>
    <row r="50" spans="1:2" x14ac:dyDescent="0.25">
      <c r="A50" s="3">
        <v>8</v>
      </c>
      <c r="B50" s="1">
        <v>42710</v>
      </c>
    </row>
    <row r="51" spans="1:2" x14ac:dyDescent="0.25">
      <c r="A51" s="3">
        <v>6</v>
      </c>
      <c r="B51" s="1">
        <v>43447</v>
      </c>
    </row>
    <row r="52" spans="1:2" x14ac:dyDescent="0.25">
      <c r="A52" s="3">
        <v>6</v>
      </c>
      <c r="B52" s="1">
        <v>43256</v>
      </c>
    </row>
    <row r="53" spans="1:2" x14ac:dyDescent="0.25">
      <c r="A53" s="3">
        <v>10</v>
      </c>
      <c r="B53" s="1">
        <v>42171</v>
      </c>
    </row>
    <row r="54" spans="1:2" x14ac:dyDescent="0.25">
      <c r="A54" s="3">
        <v>2</v>
      </c>
      <c r="B54" s="1">
        <v>42877</v>
      </c>
    </row>
    <row r="55" spans="1:2" x14ac:dyDescent="0.25">
      <c r="A55" s="3">
        <v>10</v>
      </c>
      <c r="B55" s="1">
        <v>43791</v>
      </c>
    </row>
    <row r="56" spans="1:2" x14ac:dyDescent="0.25">
      <c r="A56" s="3">
        <v>13</v>
      </c>
      <c r="B56" s="1">
        <v>42709</v>
      </c>
    </row>
    <row r="57" spans="1:2" x14ac:dyDescent="0.25">
      <c r="A57">
        <v>8</v>
      </c>
      <c r="B57" s="1">
        <v>43079</v>
      </c>
    </row>
    <row r="58" spans="1:2" x14ac:dyDescent="0.25">
      <c r="A58" s="3">
        <v>15</v>
      </c>
      <c r="B58" s="1">
        <v>42030</v>
      </c>
    </row>
    <row r="59" spans="1:2" x14ac:dyDescent="0.25">
      <c r="A59">
        <v>5</v>
      </c>
      <c r="B59" s="1">
        <v>42028</v>
      </c>
    </row>
    <row r="60" spans="1:2" x14ac:dyDescent="0.25">
      <c r="A60" s="3">
        <v>8</v>
      </c>
      <c r="B60" s="1">
        <v>42600</v>
      </c>
    </row>
    <row r="61" spans="1:2" x14ac:dyDescent="0.25">
      <c r="A61" s="3">
        <v>11</v>
      </c>
      <c r="B61" s="1">
        <v>43679</v>
      </c>
    </row>
    <row r="62" spans="1:2" x14ac:dyDescent="0.25">
      <c r="A62" s="3">
        <v>15</v>
      </c>
      <c r="B62" s="1">
        <v>43764</v>
      </c>
    </row>
    <row r="63" spans="1:2" x14ac:dyDescent="0.25">
      <c r="A63" s="3">
        <v>13</v>
      </c>
      <c r="B63" s="1">
        <v>43605</v>
      </c>
    </row>
    <row r="64" spans="1:2" x14ac:dyDescent="0.25">
      <c r="A64" s="3">
        <v>8</v>
      </c>
      <c r="B64" s="1">
        <v>43462</v>
      </c>
    </row>
    <row r="65" spans="1:2" x14ac:dyDescent="0.25">
      <c r="A65" s="3">
        <v>10</v>
      </c>
      <c r="B65" s="1">
        <v>43172</v>
      </c>
    </row>
    <row r="66" spans="1:2" x14ac:dyDescent="0.25">
      <c r="A66" s="3">
        <v>11</v>
      </c>
      <c r="B66" s="1">
        <v>42252</v>
      </c>
    </row>
    <row r="67" spans="1:2" x14ac:dyDescent="0.25">
      <c r="A67" s="3">
        <v>5</v>
      </c>
      <c r="B67" s="1">
        <v>43838</v>
      </c>
    </row>
    <row r="68" spans="1:2" x14ac:dyDescent="0.25">
      <c r="A68" s="3">
        <v>5</v>
      </c>
      <c r="B68" s="1">
        <v>43269</v>
      </c>
    </row>
    <row r="69" spans="1:2" x14ac:dyDescent="0.25">
      <c r="A69" s="3">
        <v>8</v>
      </c>
      <c r="B69" s="1">
        <v>42319</v>
      </c>
    </row>
    <row r="70" spans="1:2" x14ac:dyDescent="0.25">
      <c r="A70" s="3">
        <v>14</v>
      </c>
      <c r="B70" s="1">
        <v>43386</v>
      </c>
    </row>
    <row r="71" spans="1:2" x14ac:dyDescent="0.25">
      <c r="A71" s="3">
        <v>8</v>
      </c>
      <c r="B71" s="1">
        <v>43264</v>
      </c>
    </row>
    <row r="72" spans="1:2" x14ac:dyDescent="0.25">
      <c r="A72" s="3">
        <v>7</v>
      </c>
      <c r="B72" s="1">
        <v>42914</v>
      </c>
    </row>
    <row r="73" spans="1:2" x14ac:dyDescent="0.25">
      <c r="A73" s="3">
        <v>6</v>
      </c>
      <c r="B73" s="1">
        <v>43783</v>
      </c>
    </row>
    <row r="74" spans="1:2" x14ac:dyDescent="0.25">
      <c r="A74" s="3">
        <v>15</v>
      </c>
      <c r="B74" s="1">
        <v>42819</v>
      </c>
    </row>
    <row r="75" spans="1:2" x14ac:dyDescent="0.25">
      <c r="A75" s="3">
        <v>12</v>
      </c>
      <c r="B75" s="1">
        <v>43502</v>
      </c>
    </row>
    <row r="76" spans="1:2" x14ac:dyDescent="0.25">
      <c r="A76" s="3">
        <v>1</v>
      </c>
      <c r="B76" s="1">
        <v>42732</v>
      </c>
    </row>
    <row r="77" spans="1:2" x14ac:dyDescent="0.25">
      <c r="A77">
        <v>14</v>
      </c>
      <c r="B77" s="1">
        <v>42752</v>
      </c>
    </row>
    <row r="78" spans="1:2" x14ac:dyDescent="0.25">
      <c r="A78" s="3">
        <v>7</v>
      </c>
      <c r="B78" s="1">
        <v>42636</v>
      </c>
    </row>
    <row r="79" spans="1:2" x14ac:dyDescent="0.25">
      <c r="A79" s="3">
        <v>13</v>
      </c>
      <c r="B79" s="1">
        <v>43772</v>
      </c>
    </row>
    <row r="80" spans="1:2" x14ac:dyDescent="0.25">
      <c r="A80" s="3">
        <v>6</v>
      </c>
      <c r="B80" s="1">
        <v>43849</v>
      </c>
    </row>
    <row r="81" spans="1:2" x14ac:dyDescent="0.25">
      <c r="A81">
        <v>11</v>
      </c>
      <c r="B81" s="1">
        <v>42169</v>
      </c>
    </row>
    <row r="82" spans="1:2" x14ac:dyDescent="0.25">
      <c r="A82" s="3">
        <v>2</v>
      </c>
      <c r="B82" s="1">
        <v>42620</v>
      </c>
    </row>
    <row r="83" spans="1:2" x14ac:dyDescent="0.25">
      <c r="A83" s="3">
        <v>5</v>
      </c>
      <c r="B83" s="1">
        <v>43494</v>
      </c>
    </row>
    <row r="84" spans="1:2" x14ac:dyDescent="0.25">
      <c r="A84" s="3">
        <v>1</v>
      </c>
      <c r="B84" s="1">
        <v>43388</v>
      </c>
    </row>
    <row r="85" spans="1:2" x14ac:dyDescent="0.25">
      <c r="A85" s="3">
        <v>7</v>
      </c>
      <c r="B85" s="1">
        <v>43506</v>
      </c>
    </row>
    <row r="86" spans="1:2" x14ac:dyDescent="0.25">
      <c r="A86">
        <v>15</v>
      </c>
      <c r="B86" s="1">
        <v>43091</v>
      </c>
    </row>
    <row r="87" spans="1:2" x14ac:dyDescent="0.25">
      <c r="A87" s="3">
        <v>1</v>
      </c>
      <c r="B87" s="1">
        <v>42996</v>
      </c>
    </row>
    <row r="88" spans="1:2" x14ac:dyDescent="0.25">
      <c r="A88" s="3">
        <v>13</v>
      </c>
      <c r="B88" s="1">
        <v>42497</v>
      </c>
    </row>
    <row r="89" spans="1:2" x14ac:dyDescent="0.25">
      <c r="A89" s="3">
        <v>11</v>
      </c>
      <c r="B89" s="1">
        <v>43752</v>
      </c>
    </row>
    <row r="90" spans="1:2" x14ac:dyDescent="0.25">
      <c r="A90" s="3">
        <v>7</v>
      </c>
      <c r="B90" s="1">
        <v>42206</v>
      </c>
    </row>
    <row r="91" spans="1:2" x14ac:dyDescent="0.25">
      <c r="A91" s="3">
        <v>4</v>
      </c>
      <c r="B91" s="1">
        <v>43130</v>
      </c>
    </row>
    <row r="92" spans="1:2" x14ac:dyDescent="0.25">
      <c r="A92" s="3">
        <v>3</v>
      </c>
      <c r="B92" s="1">
        <v>42446</v>
      </c>
    </row>
    <row r="93" spans="1:2" x14ac:dyDescent="0.25">
      <c r="A93" s="3">
        <v>1</v>
      </c>
      <c r="B93" s="1">
        <v>43864</v>
      </c>
    </row>
    <row r="94" spans="1:2" x14ac:dyDescent="0.25">
      <c r="A94" s="3">
        <v>4</v>
      </c>
      <c r="B94" s="1">
        <v>42959</v>
      </c>
    </row>
    <row r="95" spans="1:2" x14ac:dyDescent="0.25">
      <c r="A95">
        <v>12</v>
      </c>
      <c r="B95" s="1">
        <v>43339</v>
      </c>
    </row>
    <row r="96" spans="1:2" x14ac:dyDescent="0.25">
      <c r="A96">
        <v>4</v>
      </c>
      <c r="B96" s="1">
        <v>43570</v>
      </c>
    </row>
    <row r="97" spans="1:2" x14ac:dyDescent="0.25">
      <c r="A97" s="3">
        <v>12</v>
      </c>
      <c r="B97" s="1">
        <v>43558</v>
      </c>
    </row>
    <row r="98" spans="1:2" x14ac:dyDescent="0.25">
      <c r="A98" s="3">
        <v>7</v>
      </c>
      <c r="B98" s="1">
        <v>43082</v>
      </c>
    </row>
    <row r="99" spans="1:2" x14ac:dyDescent="0.25">
      <c r="A99" s="3">
        <v>15</v>
      </c>
      <c r="B99" s="1">
        <v>42585</v>
      </c>
    </row>
    <row r="100" spans="1:2" x14ac:dyDescent="0.25">
      <c r="A100" s="3">
        <v>11</v>
      </c>
      <c r="B100" s="1">
        <v>43559</v>
      </c>
    </row>
    <row r="101" spans="1:2" x14ac:dyDescent="0.25">
      <c r="A101" s="3">
        <v>9</v>
      </c>
      <c r="B101" s="1">
        <v>42220</v>
      </c>
    </row>
    <row r="102" spans="1:2" x14ac:dyDescent="0.25">
      <c r="A102" s="3">
        <v>4</v>
      </c>
      <c r="B102" s="1">
        <v>42554</v>
      </c>
    </row>
    <row r="103" spans="1:2" x14ac:dyDescent="0.25">
      <c r="A103" s="3">
        <v>2</v>
      </c>
      <c r="B103" s="1">
        <v>42660</v>
      </c>
    </row>
    <row r="104" spans="1:2" x14ac:dyDescent="0.25">
      <c r="A104" s="3">
        <v>7</v>
      </c>
      <c r="B104" s="1">
        <v>42934</v>
      </c>
    </row>
    <row r="105" spans="1:2" x14ac:dyDescent="0.25">
      <c r="A105" s="3">
        <v>2</v>
      </c>
      <c r="B105" s="1">
        <v>43804</v>
      </c>
    </row>
    <row r="106" spans="1:2" x14ac:dyDescent="0.25">
      <c r="A106">
        <v>13</v>
      </c>
      <c r="B106" s="1">
        <v>43151</v>
      </c>
    </row>
    <row r="107" spans="1:2" x14ac:dyDescent="0.25">
      <c r="A107" s="3">
        <v>13</v>
      </c>
      <c r="B107" s="1">
        <v>42318</v>
      </c>
    </row>
    <row r="108" spans="1:2" x14ac:dyDescent="0.25">
      <c r="A108" s="3">
        <v>7</v>
      </c>
      <c r="B108" s="1">
        <v>42504</v>
      </c>
    </row>
    <row r="109" spans="1:2" x14ac:dyDescent="0.25">
      <c r="A109" s="3">
        <v>13</v>
      </c>
      <c r="B109" s="1">
        <v>42745</v>
      </c>
    </row>
    <row r="110" spans="1:2" x14ac:dyDescent="0.25">
      <c r="A110" s="3">
        <v>3</v>
      </c>
      <c r="B110" s="1">
        <v>42809</v>
      </c>
    </row>
    <row r="111" spans="1:2" x14ac:dyDescent="0.25">
      <c r="A111" s="3">
        <v>2</v>
      </c>
      <c r="B111" s="1">
        <v>42966</v>
      </c>
    </row>
    <row r="112" spans="1:2" x14ac:dyDescent="0.25">
      <c r="A112" s="3">
        <v>7</v>
      </c>
      <c r="B112" s="1">
        <v>43684</v>
      </c>
    </row>
    <row r="113" spans="1:2" x14ac:dyDescent="0.25">
      <c r="A113" s="3">
        <v>6</v>
      </c>
      <c r="B113" s="1">
        <v>43572</v>
      </c>
    </row>
    <row r="114" spans="1:2" x14ac:dyDescent="0.25">
      <c r="A114" s="3">
        <v>9</v>
      </c>
      <c r="B114" s="1">
        <v>42368</v>
      </c>
    </row>
    <row r="115" spans="1:2" x14ac:dyDescent="0.25">
      <c r="A115" s="3">
        <v>1</v>
      </c>
      <c r="B115" s="1">
        <v>42101</v>
      </c>
    </row>
    <row r="116" spans="1:2" x14ac:dyDescent="0.25">
      <c r="A116">
        <v>1</v>
      </c>
      <c r="B116" s="1">
        <v>42508</v>
      </c>
    </row>
    <row r="117" spans="1:2" x14ac:dyDescent="0.25">
      <c r="A117">
        <v>14</v>
      </c>
      <c r="B117" s="1">
        <v>42848</v>
      </c>
    </row>
    <row r="118" spans="1:2" x14ac:dyDescent="0.25">
      <c r="A118" s="3">
        <v>4</v>
      </c>
      <c r="B118" s="1">
        <v>43034</v>
      </c>
    </row>
    <row r="119" spans="1:2" x14ac:dyDescent="0.25">
      <c r="A119" s="3">
        <v>13</v>
      </c>
      <c r="B119" s="1">
        <v>42133</v>
      </c>
    </row>
    <row r="120" spans="1:2" x14ac:dyDescent="0.25">
      <c r="A120" s="3">
        <v>3</v>
      </c>
      <c r="B120" s="1">
        <v>42653</v>
      </c>
    </row>
    <row r="121" spans="1:2" x14ac:dyDescent="0.25">
      <c r="A121" s="3">
        <v>15</v>
      </c>
      <c r="B121" s="1">
        <v>42727</v>
      </c>
    </row>
    <row r="122" spans="1:2" x14ac:dyDescent="0.25">
      <c r="A122" s="3">
        <v>10</v>
      </c>
      <c r="B122" s="1">
        <v>42320</v>
      </c>
    </row>
    <row r="123" spans="1:2" x14ac:dyDescent="0.25">
      <c r="A123" s="3">
        <v>13</v>
      </c>
      <c r="B123" s="1">
        <v>42972</v>
      </c>
    </row>
    <row r="124" spans="1:2" x14ac:dyDescent="0.25">
      <c r="A124" s="3">
        <v>11</v>
      </c>
      <c r="B124" s="1">
        <v>43266</v>
      </c>
    </row>
    <row r="125" spans="1:2" x14ac:dyDescent="0.25">
      <c r="A125">
        <v>6</v>
      </c>
      <c r="B125" s="1">
        <v>42407</v>
      </c>
    </row>
    <row r="126" spans="1:2" x14ac:dyDescent="0.25">
      <c r="A126" s="3">
        <v>15</v>
      </c>
      <c r="B126" s="1">
        <v>43593</v>
      </c>
    </row>
    <row r="127" spans="1:2" x14ac:dyDescent="0.25">
      <c r="A127" s="3">
        <v>10</v>
      </c>
      <c r="B127" s="1">
        <v>43647</v>
      </c>
    </row>
    <row r="128" spans="1:2" x14ac:dyDescent="0.25">
      <c r="A128" s="3">
        <v>3</v>
      </c>
      <c r="B128" s="1">
        <v>42386</v>
      </c>
    </row>
    <row r="129" spans="1:2" x14ac:dyDescent="0.25">
      <c r="A129" s="3">
        <v>7</v>
      </c>
      <c r="B129" s="1">
        <v>42360</v>
      </c>
    </row>
    <row r="130" spans="1:2" x14ac:dyDescent="0.25">
      <c r="A130" s="3">
        <v>6</v>
      </c>
      <c r="B130" s="1">
        <v>42231</v>
      </c>
    </row>
    <row r="131" spans="1:2" x14ac:dyDescent="0.25">
      <c r="A131" s="3">
        <v>3</v>
      </c>
      <c r="B131" s="1">
        <v>43148</v>
      </c>
    </row>
    <row r="132" spans="1:2" x14ac:dyDescent="0.25">
      <c r="A132" s="3">
        <v>7</v>
      </c>
      <c r="B132" s="1">
        <v>43375</v>
      </c>
    </row>
    <row r="133" spans="1:2" x14ac:dyDescent="0.25">
      <c r="A133" s="3">
        <v>4</v>
      </c>
      <c r="B133" s="1">
        <v>42070</v>
      </c>
    </row>
    <row r="134" spans="1:2" x14ac:dyDescent="0.25">
      <c r="A134" s="3">
        <v>9</v>
      </c>
      <c r="B134" s="1">
        <v>43072</v>
      </c>
    </row>
    <row r="135" spans="1:2" x14ac:dyDescent="0.25">
      <c r="A135" s="3">
        <v>3</v>
      </c>
      <c r="B135" s="1">
        <v>42203</v>
      </c>
    </row>
    <row r="136" spans="1:2" x14ac:dyDescent="0.25">
      <c r="A136" s="3">
        <v>8</v>
      </c>
      <c r="B136" s="1">
        <v>42797</v>
      </c>
    </row>
    <row r="137" spans="1:2" x14ac:dyDescent="0.25">
      <c r="A137" s="3">
        <v>4</v>
      </c>
      <c r="B137" s="1">
        <v>43344</v>
      </c>
    </row>
    <row r="138" spans="1:2" x14ac:dyDescent="0.25">
      <c r="A138" s="3">
        <v>3</v>
      </c>
      <c r="B138" s="1">
        <v>42578</v>
      </c>
    </row>
    <row r="139" spans="1:2" x14ac:dyDescent="0.25">
      <c r="A139" s="3">
        <v>7</v>
      </c>
      <c r="B139" s="1">
        <v>42653</v>
      </c>
    </row>
    <row r="140" spans="1:2" x14ac:dyDescent="0.25">
      <c r="A140" s="3">
        <v>13</v>
      </c>
      <c r="B140" s="1">
        <v>42530</v>
      </c>
    </row>
    <row r="141" spans="1:2" x14ac:dyDescent="0.25">
      <c r="A141" s="3">
        <v>8</v>
      </c>
      <c r="B141" s="1">
        <v>42257</v>
      </c>
    </row>
    <row r="142" spans="1:2" x14ac:dyDescent="0.25">
      <c r="A142" s="3">
        <v>1</v>
      </c>
      <c r="B142" s="1">
        <v>42417</v>
      </c>
    </row>
    <row r="143" spans="1:2" x14ac:dyDescent="0.25">
      <c r="A143">
        <v>8</v>
      </c>
      <c r="B143" s="1">
        <v>43394</v>
      </c>
    </row>
    <row r="144" spans="1:2" x14ac:dyDescent="0.25">
      <c r="A144" s="3">
        <v>4</v>
      </c>
      <c r="B144" s="1">
        <v>42940</v>
      </c>
    </row>
    <row r="145" spans="1:2" x14ac:dyDescent="0.25">
      <c r="A145" s="3">
        <v>1</v>
      </c>
      <c r="B145" s="1">
        <v>42955</v>
      </c>
    </row>
    <row r="146" spans="1:2" x14ac:dyDescent="0.25">
      <c r="A146" s="3">
        <v>13</v>
      </c>
      <c r="B146" s="1">
        <v>43503</v>
      </c>
    </row>
    <row r="147" spans="1:2" x14ac:dyDescent="0.25">
      <c r="A147" s="3">
        <v>3</v>
      </c>
      <c r="B147" s="1">
        <v>42324</v>
      </c>
    </row>
    <row r="148" spans="1:2" x14ac:dyDescent="0.25">
      <c r="A148" s="3">
        <v>9</v>
      </c>
      <c r="B148" s="1">
        <v>42762</v>
      </c>
    </row>
    <row r="149" spans="1:2" x14ac:dyDescent="0.25">
      <c r="A149" s="3">
        <v>10</v>
      </c>
      <c r="B149" s="1">
        <v>43035</v>
      </c>
    </row>
    <row r="150" spans="1:2" x14ac:dyDescent="0.25">
      <c r="A150" s="3">
        <v>1</v>
      </c>
      <c r="B150" s="1">
        <v>42360</v>
      </c>
    </row>
    <row r="151" spans="1:2" x14ac:dyDescent="0.25">
      <c r="A151" s="3">
        <v>6</v>
      </c>
      <c r="B151" s="1">
        <v>42901</v>
      </c>
    </row>
    <row r="152" spans="1:2" x14ac:dyDescent="0.25">
      <c r="A152" s="3">
        <v>9</v>
      </c>
      <c r="B152" s="1">
        <v>42281</v>
      </c>
    </row>
    <row r="153" spans="1:2" x14ac:dyDescent="0.25">
      <c r="A153" s="3">
        <v>3</v>
      </c>
      <c r="B153" s="1">
        <v>42110</v>
      </c>
    </row>
    <row r="154" spans="1:2" x14ac:dyDescent="0.25">
      <c r="A154" s="3">
        <v>10</v>
      </c>
      <c r="B154" s="1">
        <v>43122</v>
      </c>
    </row>
    <row r="155" spans="1:2" x14ac:dyDescent="0.25">
      <c r="A155" s="3">
        <v>8</v>
      </c>
      <c r="B155" s="1">
        <v>42193</v>
      </c>
    </row>
    <row r="156" spans="1:2" x14ac:dyDescent="0.25">
      <c r="A156" s="3">
        <v>7</v>
      </c>
      <c r="B156" s="1">
        <v>42853</v>
      </c>
    </row>
    <row r="157" spans="1:2" x14ac:dyDescent="0.25">
      <c r="A157" s="3">
        <v>2</v>
      </c>
      <c r="B157" s="1">
        <v>42825</v>
      </c>
    </row>
    <row r="158" spans="1:2" x14ac:dyDescent="0.25">
      <c r="A158" s="3">
        <v>9</v>
      </c>
      <c r="B158" s="1">
        <v>42184</v>
      </c>
    </row>
    <row r="159" spans="1:2" x14ac:dyDescent="0.25">
      <c r="A159" s="3">
        <v>2</v>
      </c>
      <c r="B159" s="1">
        <v>43233</v>
      </c>
    </row>
    <row r="160" spans="1:2" x14ac:dyDescent="0.25">
      <c r="A160" s="3">
        <v>5</v>
      </c>
      <c r="B160" s="1">
        <v>42963</v>
      </c>
    </row>
    <row r="161" spans="1:2" x14ac:dyDescent="0.25">
      <c r="A161">
        <v>12</v>
      </c>
      <c r="B161" s="1">
        <v>42716</v>
      </c>
    </row>
    <row r="162" spans="1:2" x14ac:dyDescent="0.25">
      <c r="A162" s="3">
        <v>1</v>
      </c>
      <c r="B162" s="1">
        <v>43824</v>
      </c>
    </row>
    <row r="163" spans="1:2" x14ac:dyDescent="0.25">
      <c r="A163" s="3">
        <v>1</v>
      </c>
      <c r="B163" s="1">
        <v>43244</v>
      </c>
    </row>
    <row r="164" spans="1:2" x14ac:dyDescent="0.25">
      <c r="A164" s="3">
        <v>8</v>
      </c>
      <c r="B164" s="1">
        <v>43301</v>
      </c>
    </row>
    <row r="165" spans="1:2" x14ac:dyDescent="0.25">
      <c r="A165" s="3">
        <v>2</v>
      </c>
      <c r="B165" s="1">
        <v>42905</v>
      </c>
    </row>
    <row r="166" spans="1:2" x14ac:dyDescent="0.25">
      <c r="A166" s="3">
        <v>15</v>
      </c>
      <c r="B166" s="1">
        <v>43032</v>
      </c>
    </row>
    <row r="167" spans="1:2" x14ac:dyDescent="0.25">
      <c r="A167" s="3">
        <v>13</v>
      </c>
      <c r="B167" s="1">
        <v>43594</v>
      </c>
    </row>
    <row r="168" spans="1:2" x14ac:dyDescent="0.25">
      <c r="A168" s="3">
        <v>13</v>
      </c>
      <c r="B168" s="1">
        <v>43564</v>
      </c>
    </row>
    <row r="169" spans="1:2" x14ac:dyDescent="0.25">
      <c r="A169" s="3">
        <v>12</v>
      </c>
      <c r="B169" s="1">
        <v>43196</v>
      </c>
    </row>
    <row r="170" spans="1:2" x14ac:dyDescent="0.25">
      <c r="A170" s="3">
        <v>9</v>
      </c>
      <c r="B170" s="1">
        <v>43535</v>
      </c>
    </row>
    <row r="171" spans="1:2" x14ac:dyDescent="0.25">
      <c r="A171" s="3">
        <v>8</v>
      </c>
      <c r="B171" s="1">
        <v>42374</v>
      </c>
    </row>
    <row r="172" spans="1:2" x14ac:dyDescent="0.25">
      <c r="A172" s="3">
        <v>4</v>
      </c>
      <c r="B172" s="1">
        <v>43465</v>
      </c>
    </row>
    <row r="173" spans="1:2" x14ac:dyDescent="0.25">
      <c r="A173" s="3">
        <v>3</v>
      </c>
      <c r="B173" s="1">
        <v>42597</v>
      </c>
    </row>
    <row r="174" spans="1:2" x14ac:dyDescent="0.25">
      <c r="A174" s="3">
        <v>8</v>
      </c>
      <c r="B174" s="1">
        <v>43328</v>
      </c>
    </row>
    <row r="175" spans="1:2" x14ac:dyDescent="0.25">
      <c r="A175" s="3">
        <v>4</v>
      </c>
      <c r="B175" s="1">
        <v>42227</v>
      </c>
    </row>
    <row r="176" spans="1:2" x14ac:dyDescent="0.25">
      <c r="A176" s="3">
        <v>5</v>
      </c>
      <c r="B176" s="1">
        <v>42455</v>
      </c>
    </row>
    <row r="177" spans="1:2" x14ac:dyDescent="0.25">
      <c r="A177">
        <v>6</v>
      </c>
      <c r="B177" s="1">
        <v>43228</v>
      </c>
    </row>
    <row r="178" spans="1:2" x14ac:dyDescent="0.25">
      <c r="A178" s="3">
        <v>5</v>
      </c>
      <c r="B178" s="1">
        <v>42531</v>
      </c>
    </row>
    <row r="179" spans="1:2" x14ac:dyDescent="0.25">
      <c r="A179" s="3">
        <v>6</v>
      </c>
      <c r="B179" s="1">
        <v>43784</v>
      </c>
    </row>
    <row r="180" spans="1:2" x14ac:dyDescent="0.25">
      <c r="A180" s="3">
        <v>15</v>
      </c>
      <c r="B180" s="1">
        <v>43763</v>
      </c>
    </row>
    <row r="181" spans="1:2" x14ac:dyDescent="0.25">
      <c r="A181" s="3">
        <v>8</v>
      </c>
      <c r="B181" s="1">
        <v>43063</v>
      </c>
    </row>
    <row r="182" spans="1:2" x14ac:dyDescent="0.25">
      <c r="A182" s="3">
        <v>14</v>
      </c>
      <c r="B182" s="1">
        <v>42568</v>
      </c>
    </row>
    <row r="183" spans="1:2" x14ac:dyDescent="0.25">
      <c r="A183" s="3">
        <v>1</v>
      </c>
      <c r="B183" s="1">
        <v>42196</v>
      </c>
    </row>
    <row r="184" spans="1:2" x14ac:dyDescent="0.25">
      <c r="A184" s="3">
        <v>14</v>
      </c>
      <c r="B184" s="1">
        <v>43208</v>
      </c>
    </row>
    <row r="185" spans="1:2" x14ac:dyDescent="0.25">
      <c r="A185" s="3">
        <v>5</v>
      </c>
      <c r="B185" s="1">
        <v>43820</v>
      </c>
    </row>
    <row r="186" spans="1:2" x14ac:dyDescent="0.25">
      <c r="A186" s="3">
        <v>13</v>
      </c>
      <c r="B186" s="1">
        <v>42228</v>
      </c>
    </row>
    <row r="187" spans="1:2" x14ac:dyDescent="0.25">
      <c r="A187" s="3">
        <v>14</v>
      </c>
      <c r="B187" s="1">
        <v>43425</v>
      </c>
    </row>
    <row r="188" spans="1:2" x14ac:dyDescent="0.25">
      <c r="A188" s="3">
        <v>14</v>
      </c>
      <c r="B188" s="1">
        <v>43792</v>
      </c>
    </row>
    <row r="189" spans="1:2" x14ac:dyDescent="0.25">
      <c r="A189" s="3">
        <v>7</v>
      </c>
      <c r="B189" s="1">
        <v>42762</v>
      </c>
    </row>
    <row r="190" spans="1:2" x14ac:dyDescent="0.25">
      <c r="A190" s="3">
        <v>1</v>
      </c>
      <c r="B190" s="1">
        <v>43824</v>
      </c>
    </row>
    <row r="191" spans="1:2" x14ac:dyDescent="0.25">
      <c r="A191" s="3">
        <v>11</v>
      </c>
      <c r="B191" s="1">
        <v>42726</v>
      </c>
    </row>
    <row r="192" spans="1:2" x14ac:dyDescent="0.25">
      <c r="A192" s="3">
        <v>4</v>
      </c>
      <c r="B192" s="1">
        <v>43751</v>
      </c>
    </row>
    <row r="193" spans="1:2" x14ac:dyDescent="0.25">
      <c r="A193" s="3">
        <v>14</v>
      </c>
      <c r="B193" s="1">
        <v>43109</v>
      </c>
    </row>
    <row r="194" spans="1:2" x14ac:dyDescent="0.25">
      <c r="A194" s="3">
        <v>2</v>
      </c>
      <c r="B194" s="1">
        <v>42303</v>
      </c>
    </row>
    <row r="195" spans="1:2" x14ac:dyDescent="0.25">
      <c r="A195" s="3">
        <v>5</v>
      </c>
      <c r="B195" s="1">
        <v>42931</v>
      </c>
    </row>
    <row r="196" spans="1:2" x14ac:dyDescent="0.25">
      <c r="A196" s="3">
        <v>6</v>
      </c>
      <c r="B196" s="1">
        <v>42812</v>
      </c>
    </row>
    <row r="197" spans="1:2" x14ac:dyDescent="0.25">
      <c r="A197" s="3">
        <v>14</v>
      </c>
      <c r="B197" s="1">
        <v>43683</v>
      </c>
    </row>
    <row r="198" spans="1:2" x14ac:dyDescent="0.25">
      <c r="A198" s="3">
        <v>15</v>
      </c>
      <c r="B198" s="1">
        <v>42179</v>
      </c>
    </row>
    <row r="199" spans="1:2" x14ac:dyDescent="0.25">
      <c r="A199" s="3">
        <v>3</v>
      </c>
      <c r="B199" s="1">
        <v>43363</v>
      </c>
    </row>
    <row r="200" spans="1:2" x14ac:dyDescent="0.25">
      <c r="A200">
        <v>9</v>
      </c>
      <c r="B200" s="1">
        <v>43243</v>
      </c>
    </row>
    <row r="201" spans="1:2" x14ac:dyDescent="0.25">
      <c r="A201" s="3">
        <v>13</v>
      </c>
      <c r="B201" s="1">
        <v>43337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83B6-2096-4743-8211-653CC207E152}">
  <dimension ref="A1:D12"/>
  <sheetViews>
    <sheetView workbookViewId="0">
      <selection activeCell="B11" sqref="B11"/>
    </sheetView>
  </sheetViews>
  <sheetFormatPr defaultRowHeight="15" x14ac:dyDescent="0.25"/>
  <cols>
    <col min="1" max="1" width="20.85546875" bestFit="1" customWidth="1"/>
    <col min="2" max="2" width="17.85546875" bestFit="1" customWidth="1"/>
    <col min="3" max="3" width="23.5703125" bestFit="1" customWidth="1"/>
    <col min="4" max="4" width="17.85546875" bestFit="1" customWidth="1"/>
  </cols>
  <sheetData>
    <row r="1" spans="1:4" x14ac:dyDescent="0.25">
      <c r="A1" t="s">
        <v>21</v>
      </c>
      <c r="B1" t="s">
        <v>24</v>
      </c>
      <c r="C1" t="s">
        <v>22</v>
      </c>
      <c r="D1" t="s">
        <v>23</v>
      </c>
    </row>
    <row r="2" spans="1:4" x14ac:dyDescent="0.25">
      <c r="A2">
        <v>1</v>
      </c>
      <c r="B2" t="s">
        <v>9</v>
      </c>
      <c r="C2" t="s">
        <v>4</v>
      </c>
      <c r="D2" t="s">
        <v>10</v>
      </c>
    </row>
    <row r="3" spans="1:4" x14ac:dyDescent="0.25">
      <c r="A3">
        <v>2</v>
      </c>
      <c r="B3" t="s">
        <v>11</v>
      </c>
      <c r="C3" t="s">
        <v>4</v>
      </c>
      <c r="D3" t="s">
        <v>10</v>
      </c>
    </row>
    <row r="4" spans="1:4" x14ac:dyDescent="0.25">
      <c r="A4">
        <v>3</v>
      </c>
      <c r="B4" t="s">
        <v>12</v>
      </c>
      <c r="C4" t="s">
        <v>4</v>
      </c>
      <c r="D4" t="s">
        <v>10</v>
      </c>
    </row>
    <row r="5" spans="1:4" x14ac:dyDescent="0.25">
      <c r="A5">
        <v>4</v>
      </c>
      <c r="B5" t="s">
        <v>13</v>
      </c>
      <c r="C5" t="s">
        <v>4</v>
      </c>
      <c r="D5" t="s">
        <v>10</v>
      </c>
    </row>
    <row r="6" spans="1:4" x14ac:dyDescent="0.25">
      <c r="A6">
        <v>5</v>
      </c>
      <c r="B6" t="s">
        <v>14</v>
      </c>
      <c r="C6" t="s">
        <v>4</v>
      </c>
      <c r="D6" t="s">
        <v>15</v>
      </c>
    </row>
    <row r="7" spans="1:4" x14ac:dyDescent="0.25">
      <c r="A7">
        <v>6</v>
      </c>
      <c r="B7" t="s">
        <v>5</v>
      </c>
      <c r="C7" t="s">
        <v>6</v>
      </c>
      <c r="D7" t="s">
        <v>7</v>
      </c>
    </row>
    <row r="8" spans="1:4" x14ac:dyDescent="0.25">
      <c r="A8">
        <v>7</v>
      </c>
      <c r="B8" t="s">
        <v>8</v>
      </c>
      <c r="C8" t="s">
        <v>6</v>
      </c>
      <c r="D8" t="s">
        <v>8</v>
      </c>
    </row>
    <row r="9" spans="1:4" x14ac:dyDescent="0.25">
      <c r="A9">
        <v>8</v>
      </c>
      <c r="B9" t="s">
        <v>16</v>
      </c>
      <c r="C9" t="s">
        <v>17</v>
      </c>
      <c r="D9" t="s">
        <v>15</v>
      </c>
    </row>
    <row r="10" spans="1:4" x14ac:dyDescent="0.25">
      <c r="A10">
        <v>9</v>
      </c>
      <c r="B10" t="s">
        <v>18</v>
      </c>
      <c r="C10" t="s">
        <v>17</v>
      </c>
      <c r="D10" t="s">
        <v>15</v>
      </c>
    </row>
    <row r="11" spans="1:4" x14ac:dyDescent="0.25">
      <c r="A11">
        <v>10</v>
      </c>
      <c r="B11" t="s">
        <v>19</v>
      </c>
      <c r="C11" t="s">
        <v>17</v>
      </c>
      <c r="D11" t="s">
        <v>15</v>
      </c>
    </row>
    <row r="12" spans="1:4" x14ac:dyDescent="0.25">
      <c r="A12">
        <v>11</v>
      </c>
      <c r="B12" t="s">
        <v>20</v>
      </c>
      <c r="C12" t="s">
        <v>17</v>
      </c>
      <c r="D12" t="s"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F6F5-4ABF-4AE3-B5D4-D075A3D07C71}">
  <dimension ref="A1:AC2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28515625" bestFit="1" customWidth="1"/>
    <col min="2" max="2" width="17.7109375" bestFit="1" customWidth="1"/>
    <col min="3" max="3" width="19.7109375" bestFit="1" customWidth="1"/>
    <col min="4" max="4" width="17" bestFit="1" customWidth="1"/>
    <col min="5" max="5" width="17" customWidth="1"/>
    <col min="6" max="8" width="15" customWidth="1"/>
    <col min="9" max="14" width="14.140625" bestFit="1" customWidth="1"/>
    <col min="15" max="17" width="15.140625" bestFit="1" customWidth="1"/>
    <col min="18" max="26" width="15" bestFit="1" customWidth="1"/>
    <col min="27" max="29" width="16.140625" bestFit="1" customWidth="1"/>
  </cols>
  <sheetData>
    <row r="1" spans="1:29" x14ac:dyDescent="0.25">
      <c r="F1">
        <v>12</v>
      </c>
      <c r="G1">
        <v>11</v>
      </c>
      <c r="H1">
        <v>10</v>
      </c>
      <c r="I1">
        <v>9</v>
      </c>
      <c r="J1">
        <v>8</v>
      </c>
      <c r="K1">
        <v>7</v>
      </c>
      <c r="L1">
        <v>6</v>
      </c>
      <c r="M1">
        <v>5</v>
      </c>
      <c r="N1">
        <v>4</v>
      </c>
      <c r="O1">
        <v>3</v>
      </c>
      <c r="P1">
        <v>2</v>
      </c>
      <c r="Q1">
        <v>1</v>
      </c>
      <c r="R1">
        <v>1</v>
      </c>
      <c r="S1">
        <v>2</v>
      </c>
      <c r="T1">
        <v>3</v>
      </c>
      <c r="U1">
        <v>4</v>
      </c>
      <c r="V1">
        <v>5</v>
      </c>
      <c r="W1">
        <v>6</v>
      </c>
      <c r="X1">
        <v>7</v>
      </c>
      <c r="Y1">
        <v>8</v>
      </c>
      <c r="Z1">
        <v>9</v>
      </c>
      <c r="AA1">
        <v>10</v>
      </c>
      <c r="AB1">
        <v>11</v>
      </c>
      <c r="AC1">
        <v>12</v>
      </c>
    </row>
    <row r="2" spans="1:29" x14ac:dyDescent="0.25">
      <c r="A2" t="s">
        <v>1</v>
      </c>
      <c r="B2" t="s">
        <v>53</v>
      </c>
      <c r="C2" t="s">
        <v>27</v>
      </c>
      <c r="D2" t="s">
        <v>25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A2" t="s">
        <v>50</v>
      </c>
      <c r="AB2" t="s">
        <v>51</v>
      </c>
      <c r="AC2" t="s">
        <v>52</v>
      </c>
    </row>
    <row r="3" spans="1:29" x14ac:dyDescent="0.25">
      <c r="A3">
        <v>1</v>
      </c>
      <c r="B3">
        <v>1</v>
      </c>
      <c r="C3" s="1">
        <v>42370</v>
      </c>
      <c r="D3" t="s">
        <v>14</v>
      </c>
      <c r="E3" t="str">
        <f t="shared" ref="E3:E22" ca="1" si="0">IF(OR(C3="",EDATE(C3,12)&gt;TODAY()),"Out of RV Scope","InScope")</f>
        <v>InScope</v>
      </c>
      <c r="F3">
        <f>COUNTIFS(
DEMData[[Patient_ID]:[Patient_ID]],$B3,
DEMData[[Arrival Date]:[Arrival Date]],"&lt;="&amp;EDATE($C3,-(G$1)),
DEMData[[Arrival Date]:[Arrival Date]],"&gt;"&amp;EDATE($C3,-(F$1)))</f>
        <v>0</v>
      </c>
      <c r="G3">
        <f>COUNTIFS(
DEMData[[Patient_ID]:[Patient_ID]],$B3,
DEMData[[Arrival Date]:[Arrival Date]],"&lt;="&amp;EDATE($C3,-(H$1)),
DEMData[[Arrival Date]:[Arrival Date]],"&gt;"&amp;EDATE($C3,-(G$1)))</f>
        <v>0</v>
      </c>
      <c r="H3">
        <f>COUNTIFS(
DEMData[[Patient_ID]:[Patient_ID]],$B3,
DEMData[[Arrival Date]:[Arrival Date]],"&lt;="&amp;EDATE($C3,-(I$1)),
DEMData[[Arrival Date]:[Arrival Date]],"&gt;"&amp;EDATE($C3,-(H$1)))</f>
        <v>1</v>
      </c>
      <c r="I3">
        <f>COUNTIFS(
DEMData[[Patient_ID]:[Patient_ID]],$B3,
DEMData[[Arrival Date]:[Arrival Date]],"&lt;="&amp;EDATE($C3,-(J$1)),
DEMData[[Arrival Date]:[Arrival Date]],"&gt;"&amp;EDATE($C3,-(I$1)))</f>
        <v>1</v>
      </c>
      <c r="J3">
        <f>COUNTIFS(
DEMData[[Patient_ID]:[Patient_ID]],$B3,
DEMData[[Arrival Date]:[Arrival Date]],"&lt;="&amp;EDATE($C3,-(K$1)),
DEMData[[Arrival Date]:[Arrival Date]],"&gt;"&amp;EDATE($C3,-(J$1)))</f>
        <v>0</v>
      </c>
      <c r="K3">
        <f>COUNTIFS(
DEMData[[Patient_ID]:[Patient_ID]],$B3,
DEMData[[Arrival Date]:[Arrival Date]],"&lt;="&amp;EDATE($C3,-(L$1)),
DEMData[[Arrival Date]:[Arrival Date]],"&gt;"&amp;EDATE($C3,-(K$1)))</f>
        <v>0</v>
      </c>
      <c r="L3">
        <f>COUNTIFS(
DEMData[[Patient_ID]:[Patient_ID]],$B3,
DEMData[[Arrival Date]:[Arrival Date]],"&lt;="&amp;EDATE($C3,-(M$1)),
DEMData[[Arrival Date]:[Arrival Date]],"&gt;"&amp;EDATE($C3,-(L$1)))</f>
        <v>2</v>
      </c>
      <c r="M3">
        <f>COUNTIFS(
DEMData[[Patient_ID]:[Patient_ID]],$B3,
DEMData[[Arrival Date]:[Arrival Date]],"&lt;="&amp;EDATE($C3,-(N$1)),
DEMData[[Arrival Date]:[Arrival Date]],"&gt;"&amp;EDATE($C3,-(M$1)))</f>
        <v>0</v>
      </c>
      <c r="N3">
        <f>COUNTIFS(
DEMData[[Patient_ID]:[Patient_ID]],$B3,
DEMData[[Arrival Date]:[Arrival Date]],"&lt;="&amp;EDATE($C3,-(O$1)),
DEMData[[Arrival Date]:[Arrival Date]],"&gt;"&amp;EDATE($C3,-(N$1)))</f>
        <v>0</v>
      </c>
      <c r="O3">
        <f>COUNTIFS(
DEMData[[Patient_ID]:[Patient_ID]],$B3,
DEMData[[Arrival Date]:[Arrival Date]],"&lt;="&amp;EDATE($C3,-(P$1)),
DEMData[[Arrival Date]:[Arrival Date]],"&gt;"&amp;EDATE($C3,-(O$1)))</f>
        <v>0</v>
      </c>
      <c r="P3">
        <f>COUNTIFS(
DEMData[[Patient_ID]:[Patient_ID]],$B3,
DEMData[[Arrival Date]:[Arrival Date]],"&lt;="&amp;EDATE($C3,-(Q$1)),
DEMData[[Arrival Date]:[Arrival Date]],"&gt;"&amp;EDATE($C3,-(P$1)))</f>
        <v>0</v>
      </c>
      <c r="Q3">
        <f>COUNTIFS(
DEMData[[Patient_ID]:[Patient_ID]],$B3,
DEMData[[Arrival Date]:[Arrival Date]],"&lt;="&amp;$C3,
DEMData[[Arrival Date]:[Arrival Date]],"&gt;"&amp;EDATE($C3,-(Q$1)))</f>
        <v>1</v>
      </c>
      <c r="R3">
        <f>COUNTIFS(
DEMData[[Patient_ID]:[Patient_ID]],$B3,
DEMData[[Arrival Date]:[Arrival Date]],"&gt;"&amp;$C3,
DEMData[[Arrival Date]:[Arrival Date]],"&lt;="&amp;EDATE($C3,R$1))</f>
        <v>0</v>
      </c>
      <c r="S3">
        <f>COUNTIFS(
DEMData[[Patient_ID]:[Patient_ID]],$B3,
DEMData[[Arrival Date]:[Arrival Date]],"&gt;"&amp;EDATE($C3,R$1),
DEMData[[Arrival Date]:[Arrival Date]],"&lt;="&amp;EDATE($C3,S$1))</f>
        <v>1</v>
      </c>
      <c r="T3">
        <f>COUNTIFS(
DEMData[[Patient_ID]:[Patient_ID]],$B3,
DEMData[[Arrival Date]:[Arrival Date]],"&gt;"&amp;EDATE($C3,S$1),
DEMData[[Arrival Date]:[Arrival Date]],"&lt;="&amp;EDATE($C3,T$1))</f>
        <v>0</v>
      </c>
      <c r="U3">
        <f>COUNTIFS(
DEMData[[Patient_ID]:[Patient_ID]],$B3,
DEMData[[Arrival Date]:[Arrival Date]],"&gt;"&amp;EDATE($C3,T$1),
DEMData[[Arrival Date]:[Arrival Date]],"&lt;="&amp;EDATE($C3,U$1))</f>
        <v>0</v>
      </c>
      <c r="V3">
        <f>COUNTIFS(
DEMData[[Patient_ID]:[Patient_ID]],$B3,
DEMData[[Arrival Date]:[Arrival Date]],"&gt;"&amp;EDATE($C3,U$1),
DEMData[[Arrival Date]:[Arrival Date]],"&lt;="&amp;EDATE($C3,V$1))</f>
        <v>1</v>
      </c>
      <c r="W3">
        <f>COUNTIFS(
DEMData[[Patient_ID]:[Patient_ID]],$B3,
DEMData[[Arrival Date]:[Arrival Date]],"&gt;"&amp;EDATE($C3,V$1),
DEMData[[Arrival Date]:[Arrival Date]],"&lt;="&amp;EDATE($C3,W$1))</f>
        <v>0</v>
      </c>
      <c r="X3">
        <f>COUNTIFS(
DEMData[[Patient_ID]:[Patient_ID]],$B3,
DEMData[[Arrival Date]:[Arrival Date]],"&gt;"&amp;EDATE($C3,W$1),
DEMData[[Arrival Date]:[Arrival Date]],"&lt;="&amp;EDATE($C3,X$1))</f>
        <v>0</v>
      </c>
      <c r="Y3">
        <f>COUNTIFS(
DEMData[[Patient_ID]:[Patient_ID]],$B3,
DEMData[[Arrival Date]:[Arrival Date]],"&gt;"&amp;EDATE($C3,X$1),
DEMData[[Arrival Date]:[Arrival Date]],"&lt;="&amp;EDATE($C3,Y$1))</f>
        <v>0</v>
      </c>
      <c r="Z3">
        <f>COUNTIFS(
DEMData[[Patient_ID]:[Patient_ID]],$B3,
DEMData[[Arrival Date]:[Arrival Date]],"&gt;"&amp;EDATE($C3,Y$1),
DEMData[[Arrival Date]:[Arrival Date]],"&lt;="&amp;EDATE($C3,Z$1))</f>
        <v>0</v>
      </c>
      <c r="AA3">
        <f>COUNTIFS(
DEMData[[Patient_ID]:[Patient_ID]],$B3,
DEMData[[Arrival Date]:[Arrival Date]],"&gt;"&amp;EDATE($C3,Z$1),
DEMData[[Arrival Date]:[Arrival Date]],"&lt;="&amp;EDATE($C3,AA$1))</f>
        <v>0</v>
      </c>
      <c r="AB3">
        <f>COUNTIFS(
DEMData[[Patient_ID]:[Patient_ID]],$B3,
DEMData[[Arrival Date]:[Arrival Date]],"&gt;"&amp;EDATE($C3,AA$1),
DEMData[[Arrival Date]:[Arrival Date]],"&lt;="&amp;EDATE($C3,AB$1))</f>
        <v>0</v>
      </c>
      <c r="AC3">
        <f>COUNTIFS(
DEMData[[Patient_ID]:[Patient_ID]],$B3,
DEMData[[Arrival Date]:[Arrival Date]],"&gt;"&amp;EDATE($C3,AB$1),
DEMData[[Arrival Date]:[Arrival Date]],"&lt;="&amp;EDATE($C3,AC$1))</f>
        <v>1</v>
      </c>
    </row>
    <row r="4" spans="1:29" x14ac:dyDescent="0.25">
      <c r="A4">
        <v>2</v>
      </c>
      <c r="B4">
        <v>2</v>
      </c>
      <c r="C4" s="1">
        <v>42412</v>
      </c>
      <c r="D4" t="s">
        <v>14</v>
      </c>
      <c r="E4" t="str">
        <f t="shared" ca="1" si="0"/>
        <v>InScope</v>
      </c>
      <c r="F4">
        <f>COUNTIFS(
DEMData[[Patient_ID]:[Patient_ID]],$B4,
DEMData[[Arrival Date]:[Arrival Date]],"&lt;="&amp;EDATE($C4,-(G$1)),
DEMData[[Arrival Date]:[Arrival Date]],"&gt;"&amp;EDATE($C4,-(F$1)))</f>
        <v>0</v>
      </c>
      <c r="G4">
        <f>COUNTIFS(
DEMData[[Patient_ID]:[Patient_ID]],$B4,
DEMData[[Arrival Date]:[Arrival Date]],"&lt;="&amp;EDATE($C4,-(H$1)),
DEMData[[Arrival Date]:[Arrival Date]],"&gt;"&amp;EDATE($C4,-(G$1)))</f>
        <v>0</v>
      </c>
      <c r="H4">
        <f>COUNTIFS(
DEMData[[Patient_ID]:[Patient_ID]],$B4,
DEMData[[Arrival Date]:[Arrival Date]],"&lt;="&amp;EDATE($C4,-(I$1)),
DEMData[[Arrival Date]:[Arrival Date]],"&gt;"&amp;EDATE($C4,-(H$1)))</f>
        <v>1</v>
      </c>
      <c r="I4">
        <f>COUNTIFS(
DEMData[[Patient_ID]:[Patient_ID]],$B4,
DEMData[[Arrival Date]:[Arrival Date]],"&lt;="&amp;EDATE($C4,-(J$1)),
DEMData[[Arrival Date]:[Arrival Date]],"&gt;"&amp;EDATE($C4,-(I$1)))</f>
        <v>0</v>
      </c>
      <c r="J4">
        <f>COUNTIFS(
DEMData[[Patient_ID]:[Patient_ID]],$B4,
DEMData[[Arrival Date]:[Arrival Date]],"&lt;="&amp;EDATE($C4,-(K$1)),
DEMData[[Arrival Date]:[Arrival Date]],"&gt;"&amp;EDATE($C4,-(J$1)))</f>
        <v>0</v>
      </c>
      <c r="K4">
        <f>COUNTIFS(
DEMData[[Patient_ID]:[Patient_ID]],$B4,
DEMData[[Arrival Date]:[Arrival Date]],"&lt;="&amp;EDATE($C4,-(L$1)),
DEMData[[Arrival Date]:[Arrival Date]],"&gt;"&amp;EDATE($C4,-(K$1)))</f>
        <v>0</v>
      </c>
      <c r="L4">
        <f>COUNTIFS(
DEMData[[Patient_ID]:[Patient_ID]],$B4,
DEMData[[Arrival Date]:[Arrival Date]],"&lt;="&amp;EDATE($C4,-(M$1)),
DEMData[[Arrival Date]:[Arrival Date]],"&gt;"&amp;EDATE($C4,-(L$1)))</f>
        <v>0</v>
      </c>
      <c r="M4">
        <f>COUNTIFS(
DEMData[[Patient_ID]:[Patient_ID]],$B4,
DEMData[[Arrival Date]:[Arrival Date]],"&lt;="&amp;EDATE($C4,-(N$1)),
DEMData[[Arrival Date]:[Arrival Date]],"&gt;"&amp;EDATE($C4,-(M$1)))</f>
        <v>0</v>
      </c>
      <c r="N4">
        <f>COUNTIFS(
DEMData[[Patient_ID]:[Patient_ID]],$B4,
DEMData[[Arrival Date]:[Arrival Date]],"&lt;="&amp;EDATE($C4,-(O$1)),
DEMData[[Arrival Date]:[Arrival Date]],"&gt;"&amp;EDATE($C4,-(N$1)))</f>
        <v>1</v>
      </c>
      <c r="O4">
        <f>COUNTIFS(
DEMData[[Patient_ID]:[Patient_ID]],$B4,
DEMData[[Arrival Date]:[Arrival Date]],"&lt;="&amp;EDATE($C4,-(P$1)),
DEMData[[Arrival Date]:[Arrival Date]],"&gt;"&amp;EDATE($C4,-(O$1)))</f>
        <v>0</v>
      </c>
      <c r="P4">
        <f>COUNTIFS(
DEMData[[Patient_ID]:[Patient_ID]],$B4,
DEMData[[Arrival Date]:[Arrival Date]],"&lt;="&amp;EDATE($C4,-(Q$1)),
DEMData[[Arrival Date]:[Arrival Date]],"&gt;"&amp;EDATE($C4,-(P$1)))</f>
        <v>0</v>
      </c>
      <c r="Q4">
        <f>COUNTIFS(
DEMData[[Patient_ID]:[Patient_ID]],$B4,
DEMData[[Arrival Date]:[Arrival Date]],"&lt;="&amp;$C4,
DEMData[[Arrival Date]:[Arrival Date]],"&gt;"&amp;EDATE($C4,-(Q$1)))</f>
        <v>0</v>
      </c>
      <c r="R4">
        <f>COUNTIFS(
DEMData[[Patient_ID]:[Patient_ID]],$B4,
DEMData[[Arrival Date]:[Arrival Date]],"&gt;"&amp;$C4,
DEMData[[Arrival Date]:[Arrival Date]],"&lt;="&amp;EDATE($C4,R$1))</f>
        <v>0</v>
      </c>
      <c r="S4">
        <f>COUNTIFS(
DEMData[[Patient_ID]:[Patient_ID]],$B4,
DEMData[[Arrival Date]:[Arrival Date]],"&gt;"&amp;EDATE($C4,R$1),
DEMData[[Arrival Date]:[Arrival Date]],"&lt;="&amp;EDATE($C4,S$1))</f>
        <v>0</v>
      </c>
      <c r="T4">
        <f>COUNTIFS(
DEMData[[Patient_ID]:[Patient_ID]],$B4,
DEMData[[Arrival Date]:[Arrival Date]],"&gt;"&amp;EDATE($C4,S$1),
DEMData[[Arrival Date]:[Arrival Date]],"&lt;="&amp;EDATE($C4,T$1))</f>
        <v>0</v>
      </c>
      <c r="U4">
        <f>COUNTIFS(
DEMData[[Patient_ID]:[Patient_ID]],$B4,
DEMData[[Arrival Date]:[Arrival Date]],"&gt;"&amp;EDATE($C4,T$1),
DEMData[[Arrival Date]:[Arrival Date]],"&lt;="&amp;EDATE($C4,U$1))</f>
        <v>0</v>
      </c>
      <c r="V4">
        <f>COUNTIFS(
DEMData[[Patient_ID]:[Patient_ID]],$B4,
DEMData[[Arrival Date]:[Arrival Date]],"&gt;"&amp;EDATE($C4,U$1),
DEMData[[Arrival Date]:[Arrival Date]],"&lt;="&amp;EDATE($C4,V$1))</f>
        <v>0</v>
      </c>
      <c r="W4">
        <f>COUNTIFS(
DEMData[[Patient_ID]:[Patient_ID]],$B4,
DEMData[[Arrival Date]:[Arrival Date]],"&gt;"&amp;EDATE($C4,V$1),
DEMData[[Arrival Date]:[Arrival Date]],"&lt;="&amp;EDATE($C4,W$1))</f>
        <v>0</v>
      </c>
      <c r="X4">
        <f>COUNTIFS(
DEMData[[Patient_ID]:[Patient_ID]],$B4,
DEMData[[Arrival Date]:[Arrival Date]],"&gt;"&amp;EDATE($C4,W$1),
DEMData[[Arrival Date]:[Arrival Date]],"&lt;="&amp;EDATE($C4,X$1))</f>
        <v>1</v>
      </c>
      <c r="Y4">
        <f>COUNTIFS(
DEMData[[Patient_ID]:[Patient_ID]],$B4,
DEMData[[Arrival Date]:[Arrival Date]],"&gt;"&amp;EDATE($C4,X$1),
DEMData[[Arrival Date]:[Arrival Date]],"&lt;="&amp;EDATE($C4,Y$1))</f>
        <v>0</v>
      </c>
      <c r="Z4">
        <f>COUNTIFS(
DEMData[[Patient_ID]:[Patient_ID]],$B4,
DEMData[[Arrival Date]:[Arrival Date]],"&gt;"&amp;EDATE($C4,Y$1),
DEMData[[Arrival Date]:[Arrival Date]],"&lt;="&amp;EDATE($C4,Z$1))</f>
        <v>1</v>
      </c>
      <c r="AA4">
        <f>COUNTIFS(
DEMData[[Patient_ID]:[Patient_ID]],$B4,
DEMData[[Arrival Date]:[Arrival Date]],"&gt;"&amp;EDATE($C4,Z$1),
DEMData[[Arrival Date]:[Arrival Date]],"&lt;="&amp;EDATE($C4,AA$1))</f>
        <v>0</v>
      </c>
      <c r="AB4">
        <f>COUNTIFS(
DEMData[[Patient_ID]:[Patient_ID]],$B4,
DEMData[[Arrival Date]:[Arrival Date]],"&gt;"&amp;EDATE($C4,AA$1),
DEMData[[Arrival Date]:[Arrival Date]],"&lt;="&amp;EDATE($C4,AB$1))</f>
        <v>0</v>
      </c>
      <c r="AC4">
        <f>COUNTIFS(
DEMData[[Patient_ID]:[Patient_ID]],$B4,
DEMData[[Arrival Date]:[Arrival Date]],"&gt;"&amp;EDATE($C4,AB$1),
DEMData[[Arrival Date]:[Arrival Date]],"&lt;="&amp;EDATE($C4,AC$1))</f>
        <v>0</v>
      </c>
    </row>
    <row r="5" spans="1:29" x14ac:dyDescent="0.25">
      <c r="A5">
        <v>3</v>
      </c>
      <c r="B5">
        <v>3</v>
      </c>
      <c r="C5" s="1">
        <v>42516</v>
      </c>
      <c r="D5" t="s">
        <v>14</v>
      </c>
      <c r="E5" t="str">
        <f t="shared" ca="1" si="0"/>
        <v>InScope</v>
      </c>
      <c r="F5">
        <f>COUNTIFS(
DEMData[[Patient_ID]:[Patient_ID]],$B5,
DEMData[[Arrival Date]:[Arrival Date]],"&lt;="&amp;EDATE($C5,-(G$1)),
DEMData[[Arrival Date]:[Arrival Date]],"&gt;"&amp;EDATE($C5,-(F$1)))</f>
        <v>0</v>
      </c>
      <c r="G5">
        <f>COUNTIFS(
DEMData[[Patient_ID]:[Patient_ID]],$B5,
DEMData[[Arrival Date]:[Arrival Date]],"&lt;="&amp;EDATE($C5,-(H$1)),
DEMData[[Arrival Date]:[Arrival Date]],"&gt;"&amp;EDATE($C5,-(G$1)))</f>
        <v>1</v>
      </c>
      <c r="H5">
        <f>COUNTIFS(
DEMData[[Patient_ID]:[Patient_ID]],$B5,
DEMData[[Arrival Date]:[Arrival Date]],"&lt;="&amp;EDATE($C5,-(I$1)),
DEMData[[Arrival Date]:[Arrival Date]],"&gt;"&amp;EDATE($C5,-(H$1)))</f>
        <v>0</v>
      </c>
      <c r="I5">
        <f>COUNTIFS(
DEMData[[Patient_ID]:[Patient_ID]],$B5,
DEMData[[Arrival Date]:[Arrival Date]],"&lt;="&amp;EDATE($C5,-(J$1)),
DEMData[[Arrival Date]:[Arrival Date]],"&gt;"&amp;EDATE($C5,-(I$1)))</f>
        <v>0</v>
      </c>
      <c r="J5">
        <f>COUNTIFS(
DEMData[[Patient_ID]:[Patient_ID]],$B5,
DEMData[[Arrival Date]:[Arrival Date]],"&lt;="&amp;EDATE($C5,-(K$1)),
DEMData[[Arrival Date]:[Arrival Date]],"&gt;"&amp;EDATE($C5,-(J$1)))</f>
        <v>0</v>
      </c>
      <c r="K5">
        <f>COUNTIFS(
DEMData[[Patient_ID]:[Patient_ID]],$B5,
DEMData[[Arrival Date]:[Arrival Date]],"&lt;="&amp;EDATE($C5,-(L$1)),
DEMData[[Arrival Date]:[Arrival Date]],"&gt;"&amp;EDATE($C5,-(K$1)))</f>
        <v>1</v>
      </c>
      <c r="L5">
        <f>COUNTIFS(
DEMData[[Patient_ID]:[Patient_ID]],$B5,
DEMData[[Arrival Date]:[Arrival Date]],"&lt;="&amp;EDATE($C5,-(M$1)),
DEMData[[Arrival Date]:[Arrival Date]],"&gt;"&amp;EDATE($C5,-(L$1)))</f>
        <v>0</v>
      </c>
      <c r="M5">
        <f>COUNTIFS(
DEMData[[Patient_ID]:[Patient_ID]],$B5,
DEMData[[Arrival Date]:[Arrival Date]],"&lt;="&amp;EDATE($C5,-(N$1)),
DEMData[[Arrival Date]:[Arrival Date]],"&gt;"&amp;EDATE($C5,-(M$1)))</f>
        <v>1</v>
      </c>
      <c r="N5">
        <f>COUNTIFS(
DEMData[[Patient_ID]:[Patient_ID]],$B5,
DEMData[[Arrival Date]:[Arrival Date]],"&lt;="&amp;EDATE($C5,-(O$1)),
DEMData[[Arrival Date]:[Arrival Date]],"&gt;"&amp;EDATE($C5,-(N$1)))</f>
        <v>0</v>
      </c>
      <c r="O5">
        <f>COUNTIFS(
DEMData[[Patient_ID]:[Patient_ID]],$B5,
DEMData[[Arrival Date]:[Arrival Date]],"&lt;="&amp;EDATE($C5,-(P$1)),
DEMData[[Arrival Date]:[Arrival Date]],"&gt;"&amp;EDATE($C5,-(O$1)))</f>
        <v>1</v>
      </c>
      <c r="P5">
        <f>COUNTIFS(
DEMData[[Patient_ID]:[Patient_ID]],$B5,
DEMData[[Arrival Date]:[Arrival Date]],"&lt;="&amp;EDATE($C5,-(Q$1)),
DEMData[[Arrival Date]:[Arrival Date]],"&gt;"&amp;EDATE($C5,-(P$1)))</f>
        <v>0</v>
      </c>
      <c r="Q5">
        <f>COUNTIFS(
DEMData[[Patient_ID]:[Patient_ID]],$B5,
DEMData[[Arrival Date]:[Arrival Date]],"&lt;="&amp;$C5,
DEMData[[Arrival Date]:[Arrival Date]],"&gt;"&amp;EDATE($C5,-(Q$1)))</f>
        <v>0</v>
      </c>
      <c r="R5">
        <f>COUNTIFS(
DEMData[[Patient_ID]:[Patient_ID]],$B5,
DEMData[[Arrival Date]:[Arrival Date]],"&gt;"&amp;$C5,
DEMData[[Arrival Date]:[Arrival Date]],"&lt;="&amp;EDATE($C5,R$1))</f>
        <v>0</v>
      </c>
      <c r="S5">
        <f>COUNTIFS(
DEMData[[Patient_ID]:[Patient_ID]],$B5,
DEMData[[Arrival Date]:[Arrival Date]],"&gt;"&amp;EDATE($C5,R$1),
DEMData[[Arrival Date]:[Arrival Date]],"&lt;="&amp;EDATE($C5,S$1))</f>
        <v>0</v>
      </c>
      <c r="T5">
        <f>COUNTIFS(
DEMData[[Patient_ID]:[Patient_ID]],$B5,
DEMData[[Arrival Date]:[Arrival Date]],"&gt;"&amp;EDATE($C5,S$1),
DEMData[[Arrival Date]:[Arrival Date]],"&lt;="&amp;EDATE($C5,T$1))</f>
        <v>2</v>
      </c>
      <c r="U5">
        <f>COUNTIFS(
DEMData[[Patient_ID]:[Patient_ID]],$B5,
DEMData[[Arrival Date]:[Arrival Date]],"&gt;"&amp;EDATE($C5,T$1),
DEMData[[Arrival Date]:[Arrival Date]],"&lt;="&amp;EDATE($C5,U$1))</f>
        <v>0</v>
      </c>
      <c r="V5">
        <f>COUNTIFS(
DEMData[[Patient_ID]:[Patient_ID]],$B5,
DEMData[[Arrival Date]:[Arrival Date]],"&gt;"&amp;EDATE($C5,U$1),
DEMData[[Arrival Date]:[Arrival Date]],"&lt;="&amp;EDATE($C5,V$1))</f>
        <v>1</v>
      </c>
      <c r="W5">
        <f>COUNTIFS(
DEMData[[Patient_ID]:[Patient_ID]],$B5,
DEMData[[Arrival Date]:[Arrival Date]],"&gt;"&amp;EDATE($C5,V$1),
DEMData[[Arrival Date]:[Arrival Date]],"&lt;="&amp;EDATE($C5,W$1))</f>
        <v>0</v>
      </c>
      <c r="X5">
        <f>COUNTIFS(
DEMData[[Patient_ID]:[Patient_ID]],$B5,
DEMData[[Arrival Date]:[Arrival Date]],"&gt;"&amp;EDATE($C5,W$1),
DEMData[[Arrival Date]:[Arrival Date]],"&lt;="&amp;EDATE($C5,X$1))</f>
        <v>0</v>
      </c>
      <c r="Y5">
        <f>COUNTIFS(
DEMData[[Patient_ID]:[Patient_ID]],$B5,
DEMData[[Arrival Date]:[Arrival Date]],"&gt;"&amp;EDATE($C5,X$1),
DEMData[[Arrival Date]:[Arrival Date]],"&lt;="&amp;EDATE($C5,Y$1))</f>
        <v>0</v>
      </c>
      <c r="Z5">
        <f>COUNTIFS(
DEMData[[Patient_ID]:[Patient_ID]],$B5,
DEMData[[Arrival Date]:[Arrival Date]],"&gt;"&amp;EDATE($C5,Y$1),
DEMData[[Arrival Date]:[Arrival Date]],"&lt;="&amp;EDATE($C5,Z$1))</f>
        <v>0</v>
      </c>
      <c r="AA5">
        <f>COUNTIFS(
DEMData[[Patient_ID]:[Patient_ID]],$B5,
DEMData[[Arrival Date]:[Arrival Date]],"&gt;"&amp;EDATE($C5,Z$1),
DEMData[[Arrival Date]:[Arrival Date]],"&lt;="&amp;EDATE($C5,AA$1))</f>
        <v>1</v>
      </c>
      <c r="AB5">
        <f>COUNTIFS(
DEMData[[Patient_ID]:[Patient_ID]],$B5,
DEMData[[Arrival Date]:[Arrival Date]],"&gt;"&amp;EDATE($C5,AA$1),
DEMData[[Arrival Date]:[Arrival Date]],"&lt;="&amp;EDATE($C5,AB$1))</f>
        <v>0</v>
      </c>
      <c r="AC5">
        <f>COUNTIFS(
DEMData[[Patient_ID]:[Patient_ID]],$B5,
DEMData[[Arrival Date]:[Arrival Date]],"&gt;"&amp;EDATE($C5,AB$1),
DEMData[[Arrival Date]:[Arrival Date]],"&lt;="&amp;EDATE($C5,AC$1))</f>
        <v>0</v>
      </c>
    </row>
    <row r="6" spans="1:29" x14ac:dyDescent="0.25">
      <c r="A6">
        <v>4</v>
      </c>
      <c r="B6">
        <v>4</v>
      </c>
      <c r="C6" s="1">
        <v>42620</v>
      </c>
      <c r="D6" t="s">
        <v>13</v>
      </c>
      <c r="E6" t="str">
        <f t="shared" ca="1" si="0"/>
        <v>InScope</v>
      </c>
      <c r="F6">
        <f>COUNTIFS(
DEMData[[Patient_ID]:[Patient_ID]],$B6,
DEMData[[Arrival Date]:[Arrival Date]],"&lt;="&amp;EDATE($C6,-(G$1)),
DEMData[[Arrival Date]:[Arrival Date]],"&gt;"&amp;EDATE($C6,-(F$1)))</f>
        <v>0</v>
      </c>
      <c r="G6">
        <f>COUNTIFS(
DEMData[[Patient_ID]:[Patient_ID]],$B6,
DEMData[[Arrival Date]:[Arrival Date]],"&lt;="&amp;EDATE($C6,-(H$1)),
DEMData[[Arrival Date]:[Arrival Date]],"&gt;"&amp;EDATE($C6,-(G$1)))</f>
        <v>0</v>
      </c>
      <c r="H6">
        <f>COUNTIFS(
DEMData[[Patient_ID]:[Patient_ID]],$B6,
DEMData[[Arrival Date]:[Arrival Date]],"&lt;="&amp;EDATE($C6,-(I$1)),
DEMData[[Arrival Date]:[Arrival Date]],"&gt;"&amp;EDATE($C6,-(H$1)))</f>
        <v>0</v>
      </c>
      <c r="I6">
        <f>COUNTIFS(
DEMData[[Patient_ID]:[Patient_ID]],$B6,
DEMData[[Arrival Date]:[Arrival Date]],"&lt;="&amp;EDATE($C6,-(J$1)),
DEMData[[Arrival Date]:[Arrival Date]],"&gt;"&amp;EDATE($C6,-(I$1)))</f>
        <v>0</v>
      </c>
      <c r="J6">
        <f>COUNTIFS(
DEMData[[Patient_ID]:[Patient_ID]],$B6,
DEMData[[Arrival Date]:[Arrival Date]],"&lt;="&amp;EDATE($C6,-(K$1)),
DEMData[[Arrival Date]:[Arrival Date]],"&gt;"&amp;EDATE($C6,-(J$1)))</f>
        <v>0</v>
      </c>
      <c r="K6">
        <f>COUNTIFS(
DEMData[[Patient_ID]:[Patient_ID]],$B6,
DEMData[[Arrival Date]:[Arrival Date]],"&lt;="&amp;EDATE($C6,-(L$1)),
DEMData[[Arrival Date]:[Arrival Date]],"&gt;"&amp;EDATE($C6,-(K$1)))</f>
        <v>0</v>
      </c>
      <c r="L6">
        <f>COUNTIFS(
DEMData[[Patient_ID]:[Patient_ID]],$B6,
DEMData[[Arrival Date]:[Arrival Date]],"&lt;="&amp;EDATE($C6,-(M$1)),
DEMData[[Arrival Date]:[Arrival Date]],"&gt;"&amp;EDATE($C6,-(L$1)))</f>
        <v>0</v>
      </c>
      <c r="M6">
        <f>COUNTIFS(
DEMData[[Patient_ID]:[Patient_ID]],$B6,
DEMData[[Arrival Date]:[Arrival Date]],"&lt;="&amp;EDATE($C6,-(N$1)),
DEMData[[Arrival Date]:[Arrival Date]],"&gt;"&amp;EDATE($C6,-(M$1)))</f>
        <v>0</v>
      </c>
      <c r="N6">
        <f>COUNTIFS(
DEMData[[Patient_ID]:[Patient_ID]],$B6,
DEMData[[Arrival Date]:[Arrival Date]],"&lt;="&amp;EDATE($C6,-(O$1)),
DEMData[[Arrival Date]:[Arrival Date]],"&gt;"&amp;EDATE($C6,-(N$1)))</f>
        <v>0</v>
      </c>
      <c r="O6">
        <f>COUNTIFS(
DEMData[[Patient_ID]:[Patient_ID]],$B6,
DEMData[[Arrival Date]:[Arrival Date]],"&lt;="&amp;EDATE($C6,-(P$1)),
DEMData[[Arrival Date]:[Arrival Date]],"&gt;"&amp;EDATE($C6,-(O$1)))</f>
        <v>1</v>
      </c>
      <c r="P6">
        <f>COUNTIFS(
DEMData[[Patient_ID]:[Patient_ID]],$B6,
DEMData[[Arrival Date]:[Arrival Date]],"&lt;="&amp;EDATE($C6,-(Q$1)),
DEMData[[Arrival Date]:[Arrival Date]],"&gt;"&amp;EDATE($C6,-(P$1)))</f>
        <v>0</v>
      </c>
      <c r="Q6">
        <f>COUNTIFS(
DEMData[[Patient_ID]:[Patient_ID]],$B6,
DEMData[[Arrival Date]:[Arrival Date]],"&lt;="&amp;$C6,
DEMData[[Arrival Date]:[Arrival Date]],"&gt;"&amp;EDATE($C6,-(Q$1)))</f>
        <v>0</v>
      </c>
      <c r="R6">
        <f>COUNTIFS(
DEMData[[Patient_ID]:[Patient_ID]],$B6,
DEMData[[Arrival Date]:[Arrival Date]],"&gt;"&amp;$C6,
DEMData[[Arrival Date]:[Arrival Date]],"&lt;="&amp;EDATE($C6,R$1))</f>
        <v>0</v>
      </c>
      <c r="S6">
        <f>COUNTIFS(
DEMData[[Patient_ID]:[Patient_ID]],$B6,
DEMData[[Arrival Date]:[Arrival Date]],"&gt;"&amp;EDATE($C6,R$1),
DEMData[[Arrival Date]:[Arrival Date]],"&lt;="&amp;EDATE($C6,S$1))</f>
        <v>0</v>
      </c>
      <c r="T6">
        <f>COUNTIFS(
DEMData[[Patient_ID]:[Patient_ID]],$B6,
DEMData[[Arrival Date]:[Arrival Date]],"&gt;"&amp;EDATE($C6,S$1),
DEMData[[Arrival Date]:[Arrival Date]],"&lt;="&amp;EDATE($C6,T$1))</f>
        <v>1</v>
      </c>
      <c r="U6">
        <f>COUNTIFS(
DEMData[[Patient_ID]:[Patient_ID]],$B6,
DEMData[[Arrival Date]:[Arrival Date]],"&gt;"&amp;EDATE($C6,T$1),
DEMData[[Arrival Date]:[Arrival Date]],"&lt;="&amp;EDATE($C6,U$1))</f>
        <v>0</v>
      </c>
      <c r="V6">
        <f>COUNTIFS(
DEMData[[Patient_ID]:[Patient_ID]],$B6,
DEMData[[Arrival Date]:[Arrival Date]],"&gt;"&amp;EDATE($C6,U$1),
DEMData[[Arrival Date]:[Arrival Date]],"&lt;="&amp;EDATE($C6,V$1))</f>
        <v>1</v>
      </c>
      <c r="W6">
        <f>COUNTIFS(
DEMData[[Patient_ID]:[Patient_ID]],$B6,
DEMData[[Arrival Date]:[Arrival Date]],"&gt;"&amp;EDATE($C6,V$1),
DEMData[[Arrival Date]:[Arrival Date]],"&lt;="&amp;EDATE($C6,W$1))</f>
        <v>0</v>
      </c>
      <c r="X6">
        <f>COUNTIFS(
DEMData[[Patient_ID]:[Patient_ID]],$B6,
DEMData[[Arrival Date]:[Arrival Date]],"&gt;"&amp;EDATE($C6,W$1),
DEMData[[Arrival Date]:[Arrival Date]],"&lt;="&amp;EDATE($C6,X$1))</f>
        <v>0</v>
      </c>
      <c r="Y6">
        <f>COUNTIFS(
DEMData[[Patient_ID]:[Patient_ID]],$B6,
DEMData[[Arrival Date]:[Arrival Date]],"&gt;"&amp;EDATE($C6,X$1),
DEMData[[Arrival Date]:[Arrival Date]],"&lt;="&amp;EDATE($C6,Y$1))</f>
        <v>0</v>
      </c>
      <c r="Z6">
        <f>COUNTIFS(
DEMData[[Patient_ID]:[Patient_ID]],$B6,
DEMData[[Arrival Date]:[Arrival Date]],"&gt;"&amp;EDATE($C6,Y$1),
DEMData[[Arrival Date]:[Arrival Date]],"&lt;="&amp;EDATE($C6,Z$1))</f>
        <v>0</v>
      </c>
      <c r="AA6">
        <f>COUNTIFS(
DEMData[[Patient_ID]:[Patient_ID]],$B6,
DEMData[[Arrival Date]:[Arrival Date]],"&gt;"&amp;EDATE($C6,Z$1),
DEMData[[Arrival Date]:[Arrival Date]],"&lt;="&amp;EDATE($C6,AA$1))</f>
        <v>0</v>
      </c>
      <c r="AB6">
        <f>COUNTIFS(
DEMData[[Patient_ID]:[Patient_ID]],$B6,
DEMData[[Arrival Date]:[Arrival Date]],"&gt;"&amp;EDATE($C6,AA$1),
DEMData[[Arrival Date]:[Arrival Date]],"&lt;="&amp;EDATE($C6,AB$1))</f>
        <v>2</v>
      </c>
      <c r="AC6">
        <f>COUNTIFS(
DEMData[[Patient_ID]:[Patient_ID]],$B6,
DEMData[[Arrival Date]:[Arrival Date]],"&gt;"&amp;EDATE($C6,AB$1),
DEMData[[Arrival Date]:[Arrival Date]],"&lt;="&amp;EDATE($C6,AC$1))</f>
        <v>1</v>
      </c>
    </row>
    <row r="7" spans="1:29" x14ac:dyDescent="0.25">
      <c r="A7">
        <v>5</v>
      </c>
      <c r="B7">
        <v>5</v>
      </c>
      <c r="C7" s="1">
        <v>42753</v>
      </c>
      <c r="D7" t="s">
        <v>14</v>
      </c>
      <c r="E7" t="str">
        <f t="shared" ca="1" si="0"/>
        <v>InScope</v>
      </c>
      <c r="F7">
        <f>COUNTIFS(
DEMData[[Patient_ID]:[Patient_ID]],$B7,
DEMData[[Arrival Date]:[Arrival Date]],"&lt;="&amp;EDATE($C7,-(G$1)),
DEMData[[Arrival Date]:[Arrival Date]],"&gt;"&amp;EDATE($C7,-(F$1)))</f>
        <v>1</v>
      </c>
      <c r="G7">
        <f>COUNTIFS(
DEMData[[Patient_ID]:[Patient_ID]],$B7,
DEMData[[Arrival Date]:[Arrival Date]],"&lt;="&amp;EDATE($C7,-(H$1)),
DEMData[[Arrival Date]:[Arrival Date]],"&gt;"&amp;EDATE($C7,-(G$1)))</f>
        <v>0</v>
      </c>
      <c r="H7">
        <f>COUNTIFS(
DEMData[[Patient_ID]:[Patient_ID]],$B7,
DEMData[[Arrival Date]:[Arrival Date]],"&lt;="&amp;EDATE($C7,-(I$1)),
DEMData[[Arrival Date]:[Arrival Date]],"&gt;"&amp;EDATE($C7,-(H$1)))</f>
        <v>1</v>
      </c>
      <c r="I7">
        <f>COUNTIFS(
DEMData[[Patient_ID]:[Patient_ID]],$B7,
DEMData[[Arrival Date]:[Arrival Date]],"&lt;="&amp;EDATE($C7,-(J$1)),
DEMData[[Arrival Date]:[Arrival Date]],"&gt;"&amp;EDATE($C7,-(I$1)))</f>
        <v>0</v>
      </c>
      <c r="J7">
        <f>COUNTIFS(
DEMData[[Patient_ID]:[Patient_ID]],$B7,
DEMData[[Arrival Date]:[Arrival Date]],"&lt;="&amp;EDATE($C7,-(K$1)),
DEMData[[Arrival Date]:[Arrival Date]],"&gt;"&amp;EDATE($C7,-(J$1)))</f>
        <v>1</v>
      </c>
      <c r="K7">
        <f>COUNTIFS(
DEMData[[Patient_ID]:[Patient_ID]],$B7,
DEMData[[Arrival Date]:[Arrival Date]],"&lt;="&amp;EDATE($C7,-(L$1)),
DEMData[[Arrival Date]:[Arrival Date]],"&gt;"&amp;EDATE($C7,-(K$1)))</f>
        <v>0</v>
      </c>
      <c r="L7">
        <f>COUNTIFS(
DEMData[[Patient_ID]:[Patient_ID]],$B7,
DEMData[[Arrival Date]:[Arrival Date]],"&lt;="&amp;EDATE($C7,-(M$1)),
DEMData[[Arrival Date]:[Arrival Date]],"&gt;"&amp;EDATE($C7,-(L$1)))</f>
        <v>0</v>
      </c>
      <c r="M7">
        <f>COUNTIFS(
DEMData[[Patient_ID]:[Patient_ID]],$B7,
DEMData[[Arrival Date]:[Arrival Date]],"&lt;="&amp;EDATE($C7,-(N$1)),
DEMData[[Arrival Date]:[Arrival Date]],"&gt;"&amp;EDATE($C7,-(M$1)))</f>
        <v>0</v>
      </c>
      <c r="N7">
        <f>COUNTIFS(
DEMData[[Patient_ID]:[Patient_ID]],$B7,
DEMData[[Arrival Date]:[Arrival Date]],"&lt;="&amp;EDATE($C7,-(O$1)),
DEMData[[Arrival Date]:[Arrival Date]],"&gt;"&amp;EDATE($C7,-(N$1)))</f>
        <v>0</v>
      </c>
      <c r="O7">
        <f>COUNTIFS(
DEMData[[Patient_ID]:[Patient_ID]],$B7,
DEMData[[Arrival Date]:[Arrival Date]],"&lt;="&amp;EDATE($C7,-(P$1)),
DEMData[[Arrival Date]:[Arrival Date]],"&gt;"&amp;EDATE($C7,-(O$1)))</f>
        <v>0</v>
      </c>
      <c r="P7">
        <f>COUNTIFS(
DEMData[[Patient_ID]:[Patient_ID]],$B7,
DEMData[[Arrival Date]:[Arrival Date]],"&lt;="&amp;EDATE($C7,-(Q$1)),
DEMData[[Arrival Date]:[Arrival Date]],"&gt;"&amp;EDATE($C7,-(P$1)))</f>
        <v>0</v>
      </c>
      <c r="Q7">
        <f>COUNTIFS(
DEMData[[Patient_ID]:[Patient_ID]],$B7,
DEMData[[Arrival Date]:[Arrival Date]],"&lt;="&amp;$C7,
DEMData[[Arrival Date]:[Arrival Date]],"&gt;"&amp;EDATE($C7,-(Q$1)))</f>
        <v>0</v>
      </c>
      <c r="R7">
        <f>COUNTIFS(
DEMData[[Patient_ID]:[Patient_ID]],$B7,
DEMData[[Arrival Date]:[Arrival Date]],"&gt;"&amp;$C7,
DEMData[[Arrival Date]:[Arrival Date]],"&lt;="&amp;EDATE($C7,R$1))</f>
        <v>0</v>
      </c>
      <c r="S7">
        <f>COUNTIFS(
DEMData[[Patient_ID]:[Patient_ID]],$B7,
DEMData[[Arrival Date]:[Arrival Date]],"&gt;"&amp;EDATE($C7,R$1),
DEMData[[Arrival Date]:[Arrival Date]],"&lt;="&amp;EDATE($C7,S$1))</f>
        <v>0</v>
      </c>
      <c r="T7">
        <f>COUNTIFS(
DEMData[[Patient_ID]:[Patient_ID]],$B7,
DEMData[[Arrival Date]:[Arrival Date]],"&gt;"&amp;EDATE($C7,S$1),
DEMData[[Arrival Date]:[Arrival Date]],"&lt;="&amp;EDATE($C7,T$1))</f>
        <v>0</v>
      </c>
      <c r="U7">
        <f>COUNTIFS(
DEMData[[Patient_ID]:[Patient_ID]],$B7,
DEMData[[Arrival Date]:[Arrival Date]],"&gt;"&amp;EDATE($C7,T$1),
DEMData[[Arrival Date]:[Arrival Date]],"&lt;="&amp;EDATE($C7,U$1))</f>
        <v>0</v>
      </c>
      <c r="V7">
        <f>COUNTIFS(
DEMData[[Patient_ID]:[Patient_ID]],$B7,
DEMData[[Arrival Date]:[Arrival Date]],"&gt;"&amp;EDATE($C7,U$1),
DEMData[[Arrival Date]:[Arrival Date]],"&lt;="&amp;EDATE($C7,V$1))</f>
        <v>0</v>
      </c>
      <c r="W7">
        <f>COUNTIFS(
DEMData[[Patient_ID]:[Patient_ID]],$B7,
DEMData[[Arrival Date]:[Arrival Date]],"&gt;"&amp;EDATE($C7,V$1),
DEMData[[Arrival Date]:[Arrival Date]],"&lt;="&amp;EDATE($C7,W$1))</f>
        <v>1</v>
      </c>
      <c r="X7">
        <f>COUNTIFS(
DEMData[[Patient_ID]:[Patient_ID]],$B7,
DEMData[[Arrival Date]:[Arrival Date]],"&gt;"&amp;EDATE($C7,W$1),
DEMData[[Arrival Date]:[Arrival Date]],"&lt;="&amp;EDATE($C7,X$1))</f>
        <v>1</v>
      </c>
      <c r="Y7">
        <f>COUNTIFS(
DEMData[[Patient_ID]:[Patient_ID]],$B7,
DEMData[[Arrival Date]:[Arrival Date]],"&gt;"&amp;EDATE($C7,X$1),
DEMData[[Arrival Date]:[Arrival Date]],"&lt;="&amp;EDATE($C7,Y$1))</f>
        <v>0</v>
      </c>
      <c r="Z7">
        <f>COUNTIFS(
DEMData[[Patient_ID]:[Patient_ID]],$B7,
DEMData[[Arrival Date]:[Arrival Date]],"&gt;"&amp;EDATE($C7,Y$1),
DEMData[[Arrival Date]:[Arrival Date]],"&lt;="&amp;EDATE($C7,Z$1))</f>
        <v>0</v>
      </c>
      <c r="AA7">
        <f>COUNTIFS(
DEMData[[Patient_ID]:[Patient_ID]],$B7,
DEMData[[Arrival Date]:[Arrival Date]],"&gt;"&amp;EDATE($C7,Z$1),
DEMData[[Arrival Date]:[Arrival Date]],"&lt;="&amp;EDATE($C7,AA$1))</f>
        <v>0</v>
      </c>
      <c r="AB7">
        <f>COUNTIFS(
DEMData[[Patient_ID]:[Patient_ID]],$B7,
DEMData[[Arrival Date]:[Arrival Date]],"&gt;"&amp;EDATE($C7,AA$1),
DEMData[[Arrival Date]:[Arrival Date]],"&lt;="&amp;EDATE($C7,AB$1))</f>
        <v>0</v>
      </c>
      <c r="AC7">
        <f>COUNTIFS(
DEMData[[Patient_ID]:[Patient_ID]],$B7,
DEMData[[Arrival Date]:[Arrival Date]],"&gt;"&amp;EDATE($C7,AB$1),
DEMData[[Arrival Date]:[Arrival Date]],"&lt;="&amp;EDATE($C7,AC$1))</f>
        <v>0</v>
      </c>
    </row>
    <row r="8" spans="1:29" x14ac:dyDescent="0.25">
      <c r="A8">
        <v>6</v>
      </c>
      <c r="B8">
        <v>6</v>
      </c>
      <c r="C8" s="1">
        <v>42946</v>
      </c>
      <c r="D8" t="s">
        <v>5</v>
      </c>
      <c r="E8" t="str">
        <f t="shared" ca="1" si="0"/>
        <v>InScope</v>
      </c>
      <c r="F8">
        <f>COUNTIFS(
DEMData[[Patient_ID]:[Patient_ID]],$B8,
DEMData[[Arrival Date]:[Arrival Date]],"&lt;="&amp;EDATE($C8,-(G$1)),
DEMData[[Arrival Date]:[Arrival Date]],"&gt;"&amp;EDATE($C8,-(F$1)))</f>
        <v>0</v>
      </c>
      <c r="G8">
        <f>COUNTIFS(
DEMData[[Patient_ID]:[Patient_ID]],$B8,
DEMData[[Arrival Date]:[Arrival Date]],"&lt;="&amp;EDATE($C8,-(H$1)),
DEMData[[Arrival Date]:[Arrival Date]],"&gt;"&amp;EDATE($C8,-(G$1)))</f>
        <v>0</v>
      </c>
      <c r="H8">
        <f>COUNTIFS(
DEMData[[Patient_ID]:[Patient_ID]],$B8,
DEMData[[Arrival Date]:[Arrival Date]],"&lt;="&amp;EDATE($C8,-(I$1)),
DEMData[[Arrival Date]:[Arrival Date]],"&gt;"&amp;EDATE($C8,-(H$1)))</f>
        <v>0</v>
      </c>
      <c r="I8">
        <f>COUNTIFS(
DEMData[[Patient_ID]:[Patient_ID]],$B8,
DEMData[[Arrival Date]:[Arrival Date]],"&lt;="&amp;EDATE($C8,-(J$1)),
DEMData[[Arrival Date]:[Arrival Date]],"&gt;"&amp;EDATE($C8,-(I$1)))</f>
        <v>0</v>
      </c>
      <c r="J8">
        <f>COUNTIFS(
DEMData[[Patient_ID]:[Patient_ID]],$B8,
DEMData[[Arrival Date]:[Arrival Date]],"&lt;="&amp;EDATE($C8,-(K$1)),
DEMData[[Arrival Date]:[Arrival Date]],"&gt;"&amp;EDATE($C8,-(J$1)))</f>
        <v>0</v>
      </c>
      <c r="K8">
        <f>COUNTIFS(
DEMData[[Patient_ID]:[Patient_ID]],$B8,
DEMData[[Arrival Date]:[Arrival Date]],"&lt;="&amp;EDATE($C8,-(L$1)),
DEMData[[Arrival Date]:[Arrival Date]],"&gt;"&amp;EDATE($C8,-(K$1)))</f>
        <v>0</v>
      </c>
      <c r="L8">
        <f>COUNTIFS(
DEMData[[Patient_ID]:[Patient_ID]],$B8,
DEMData[[Arrival Date]:[Arrival Date]],"&lt;="&amp;EDATE($C8,-(M$1)),
DEMData[[Arrival Date]:[Arrival Date]],"&gt;"&amp;EDATE($C8,-(L$1)))</f>
        <v>0</v>
      </c>
      <c r="M8">
        <f>COUNTIFS(
DEMData[[Patient_ID]:[Patient_ID]],$B8,
DEMData[[Arrival Date]:[Arrival Date]],"&lt;="&amp;EDATE($C8,-(N$1)),
DEMData[[Arrival Date]:[Arrival Date]],"&gt;"&amp;EDATE($C8,-(M$1)))</f>
        <v>1</v>
      </c>
      <c r="N8">
        <f>COUNTIFS(
DEMData[[Patient_ID]:[Patient_ID]],$B8,
DEMData[[Arrival Date]:[Arrival Date]],"&lt;="&amp;EDATE($C8,-(O$1)),
DEMData[[Arrival Date]:[Arrival Date]],"&gt;"&amp;EDATE($C8,-(N$1)))</f>
        <v>0</v>
      </c>
      <c r="O8">
        <f>COUNTIFS(
DEMData[[Patient_ID]:[Patient_ID]],$B8,
DEMData[[Arrival Date]:[Arrival Date]],"&lt;="&amp;EDATE($C8,-(P$1)),
DEMData[[Arrival Date]:[Arrival Date]],"&gt;"&amp;EDATE($C8,-(O$1)))</f>
        <v>0</v>
      </c>
      <c r="P8">
        <f>COUNTIFS(
DEMData[[Patient_ID]:[Patient_ID]],$B8,
DEMData[[Arrival Date]:[Arrival Date]],"&lt;="&amp;EDATE($C8,-(Q$1)),
DEMData[[Arrival Date]:[Arrival Date]],"&gt;"&amp;EDATE($C8,-(P$1)))</f>
        <v>1</v>
      </c>
      <c r="Q8">
        <f>COUNTIFS(
DEMData[[Patient_ID]:[Patient_ID]],$B8,
DEMData[[Arrival Date]:[Arrival Date]],"&lt;="&amp;$C8,
DEMData[[Arrival Date]:[Arrival Date]],"&gt;"&amp;EDATE($C8,-(Q$1)))</f>
        <v>0</v>
      </c>
      <c r="R8">
        <f>COUNTIFS(
DEMData[[Patient_ID]:[Patient_ID]],$B8,
DEMData[[Arrival Date]:[Arrival Date]],"&gt;"&amp;$C8,
DEMData[[Arrival Date]:[Arrival Date]],"&lt;="&amp;EDATE($C8,R$1))</f>
        <v>0</v>
      </c>
      <c r="S8">
        <f>COUNTIFS(
DEMData[[Patient_ID]:[Patient_ID]],$B8,
DEMData[[Arrival Date]:[Arrival Date]],"&gt;"&amp;EDATE($C8,R$1),
DEMData[[Arrival Date]:[Arrival Date]],"&lt;="&amp;EDATE($C8,S$1))</f>
        <v>0</v>
      </c>
      <c r="T8">
        <f>COUNTIFS(
DEMData[[Patient_ID]:[Patient_ID]],$B8,
DEMData[[Arrival Date]:[Arrival Date]],"&gt;"&amp;EDATE($C8,S$1),
DEMData[[Arrival Date]:[Arrival Date]],"&lt;="&amp;EDATE($C8,T$1))</f>
        <v>0</v>
      </c>
      <c r="U8">
        <f>COUNTIFS(
DEMData[[Patient_ID]:[Patient_ID]],$B8,
DEMData[[Arrival Date]:[Arrival Date]],"&gt;"&amp;EDATE($C8,T$1),
DEMData[[Arrival Date]:[Arrival Date]],"&lt;="&amp;EDATE($C8,U$1))</f>
        <v>0</v>
      </c>
      <c r="V8">
        <f>COUNTIFS(
DEMData[[Patient_ID]:[Patient_ID]],$B8,
DEMData[[Arrival Date]:[Arrival Date]],"&gt;"&amp;EDATE($C8,U$1),
DEMData[[Arrival Date]:[Arrival Date]],"&lt;="&amp;EDATE($C8,V$1))</f>
        <v>0</v>
      </c>
      <c r="W8">
        <f>COUNTIFS(
DEMData[[Patient_ID]:[Patient_ID]],$B8,
DEMData[[Arrival Date]:[Arrival Date]],"&gt;"&amp;EDATE($C8,V$1),
DEMData[[Arrival Date]:[Arrival Date]],"&lt;="&amp;EDATE($C8,W$1))</f>
        <v>0</v>
      </c>
      <c r="X8">
        <f>COUNTIFS(
DEMData[[Patient_ID]:[Patient_ID]],$B8,
DEMData[[Arrival Date]:[Arrival Date]],"&gt;"&amp;EDATE($C8,W$1),
DEMData[[Arrival Date]:[Arrival Date]],"&lt;="&amp;EDATE($C8,X$1))</f>
        <v>0</v>
      </c>
      <c r="Y8">
        <f>COUNTIFS(
DEMData[[Patient_ID]:[Patient_ID]],$B8,
DEMData[[Arrival Date]:[Arrival Date]],"&gt;"&amp;EDATE($C8,X$1),
DEMData[[Arrival Date]:[Arrival Date]],"&lt;="&amp;EDATE($C8,Y$1))</f>
        <v>0</v>
      </c>
      <c r="Z8">
        <f>COUNTIFS(
DEMData[[Patient_ID]:[Patient_ID]],$B8,
DEMData[[Arrival Date]:[Arrival Date]],"&gt;"&amp;EDATE($C8,Y$1),
DEMData[[Arrival Date]:[Arrival Date]],"&lt;="&amp;EDATE($C8,Z$1))</f>
        <v>0</v>
      </c>
      <c r="AA8">
        <f>COUNTIFS(
DEMData[[Patient_ID]:[Patient_ID]],$B8,
DEMData[[Arrival Date]:[Arrival Date]],"&gt;"&amp;EDATE($C8,Z$1),
DEMData[[Arrival Date]:[Arrival Date]],"&lt;="&amp;EDATE($C8,AA$1))</f>
        <v>1</v>
      </c>
      <c r="AB8">
        <f>COUNTIFS(
DEMData[[Patient_ID]:[Patient_ID]],$B8,
DEMData[[Arrival Date]:[Arrival Date]],"&gt;"&amp;EDATE($C8,AA$1),
DEMData[[Arrival Date]:[Arrival Date]],"&lt;="&amp;EDATE($C8,AB$1))</f>
        <v>1</v>
      </c>
      <c r="AC8">
        <f>COUNTIFS(
DEMData[[Patient_ID]:[Patient_ID]],$B8,
DEMData[[Arrival Date]:[Arrival Date]],"&gt;"&amp;EDATE($C8,AB$1),
DEMData[[Arrival Date]:[Arrival Date]],"&lt;="&amp;EDATE($C8,AC$1))</f>
        <v>0</v>
      </c>
    </row>
    <row r="9" spans="1:29" x14ac:dyDescent="0.25">
      <c r="A9">
        <v>7</v>
      </c>
      <c r="B9">
        <v>1</v>
      </c>
      <c r="C9" s="1">
        <v>42988</v>
      </c>
      <c r="D9" t="s">
        <v>14</v>
      </c>
      <c r="E9" t="str">
        <f t="shared" ca="1" si="0"/>
        <v>InScope</v>
      </c>
      <c r="F9">
        <f>COUNTIFS(
DEMData[[Patient_ID]:[Patient_ID]],$B9,
DEMData[[Arrival Date]:[Arrival Date]],"&lt;="&amp;EDATE($C9,-(G$1)),
DEMData[[Arrival Date]:[Arrival Date]],"&gt;"&amp;EDATE($C9,-(F$1)))</f>
        <v>0</v>
      </c>
      <c r="G9">
        <f>COUNTIFS(
DEMData[[Patient_ID]:[Patient_ID]],$B9,
DEMData[[Arrival Date]:[Arrival Date]],"&lt;="&amp;EDATE($C9,-(H$1)),
DEMData[[Arrival Date]:[Arrival Date]],"&gt;"&amp;EDATE($C9,-(G$1)))</f>
        <v>0</v>
      </c>
      <c r="H9">
        <f>COUNTIFS(
DEMData[[Patient_ID]:[Patient_ID]],$B9,
DEMData[[Arrival Date]:[Arrival Date]],"&lt;="&amp;EDATE($C9,-(I$1)),
DEMData[[Arrival Date]:[Arrival Date]],"&gt;"&amp;EDATE($C9,-(H$1)))</f>
        <v>0</v>
      </c>
      <c r="I9">
        <f>COUNTIFS(
DEMData[[Patient_ID]:[Patient_ID]],$B9,
DEMData[[Arrival Date]:[Arrival Date]],"&lt;="&amp;EDATE($C9,-(J$1)),
DEMData[[Arrival Date]:[Arrival Date]],"&gt;"&amp;EDATE($C9,-(I$1)))</f>
        <v>1</v>
      </c>
      <c r="J9">
        <f>COUNTIFS(
DEMData[[Patient_ID]:[Patient_ID]],$B9,
DEMData[[Arrival Date]:[Arrival Date]],"&lt;="&amp;EDATE($C9,-(K$1)),
DEMData[[Arrival Date]:[Arrival Date]],"&gt;"&amp;EDATE($C9,-(J$1)))</f>
        <v>0</v>
      </c>
      <c r="K9">
        <f>COUNTIFS(
DEMData[[Patient_ID]:[Patient_ID]],$B9,
DEMData[[Arrival Date]:[Arrival Date]],"&lt;="&amp;EDATE($C9,-(L$1)),
DEMData[[Arrival Date]:[Arrival Date]],"&gt;"&amp;EDATE($C9,-(K$1)))</f>
        <v>0</v>
      </c>
      <c r="L9">
        <f>COUNTIFS(
DEMData[[Patient_ID]:[Patient_ID]],$B9,
DEMData[[Arrival Date]:[Arrival Date]],"&lt;="&amp;EDATE($C9,-(M$1)),
DEMData[[Arrival Date]:[Arrival Date]],"&gt;"&amp;EDATE($C9,-(L$1)))</f>
        <v>1</v>
      </c>
      <c r="M9">
        <f>COUNTIFS(
DEMData[[Patient_ID]:[Patient_ID]],$B9,
DEMData[[Arrival Date]:[Arrival Date]],"&lt;="&amp;EDATE($C9,-(N$1)),
DEMData[[Arrival Date]:[Arrival Date]],"&gt;"&amp;EDATE($C9,-(M$1)))</f>
        <v>0</v>
      </c>
      <c r="N9">
        <f>COUNTIFS(
DEMData[[Patient_ID]:[Patient_ID]],$B9,
DEMData[[Arrival Date]:[Arrival Date]],"&lt;="&amp;EDATE($C9,-(O$1)),
DEMData[[Arrival Date]:[Arrival Date]],"&gt;"&amp;EDATE($C9,-(N$1)))</f>
        <v>0</v>
      </c>
      <c r="O9">
        <f>COUNTIFS(
DEMData[[Patient_ID]:[Patient_ID]],$B9,
DEMData[[Arrival Date]:[Arrival Date]],"&lt;="&amp;EDATE($C9,-(P$1)),
DEMData[[Arrival Date]:[Arrival Date]],"&gt;"&amp;EDATE($C9,-(O$1)))</f>
        <v>0</v>
      </c>
      <c r="P9">
        <f>COUNTIFS(
DEMData[[Patient_ID]:[Patient_ID]],$B9,
DEMData[[Arrival Date]:[Arrival Date]],"&lt;="&amp;EDATE($C9,-(Q$1)),
DEMData[[Arrival Date]:[Arrival Date]],"&gt;"&amp;EDATE($C9,-(P$1)))</f>
        <v>1</v>
      </c>
      <c r="Q9">
        <f>COUNTIFS(
DEMData[[Patient_ID]:[Patient_ID]],$B9,
DEMData[[Arrival Date]:[Arrival Date]],"&lt;="&amp;$C9,
DEMData[[Arrival Date]:[Arrival Date]],"&gt;"&amp;EDATE($C9,-(Q$1)))</f>
        <v>0</v>
      </c>
      <c r="R9">
        <f>COUNTIFS(
DEMData[[Patient_ID]:[Patient_ID]],$B9,
DEMData[[Arrival Date]:[Arrival Date]],"&gt;"&amp;$C9,
DEMData[[Arrival Date]:[Arrival Date]],"&lt;="&amp;EDATE($C9,R$1))</f>
        <v>1</v>
      </c>
      <c r="S9">
        <f>COUNTIFS(
DEMData[[Patient_ID]:[Patient_ID]],$B9,
DEMData[[Arrival Date]:[Arrival Date]],"&gt;"&amp;EDATE($C9,R$1),
DEMData[[Arrival Date]:[Arrival Date]],"&lt;="&amp;EDATE($C9,S$1))</f>
        <v>0</v>
      </c>
      <c r="T9">
        <f>COUNTIFS(
DEMData[[Patient_ID]:[Patient_ID]],$B9,
DEMData[[Arrival Date]:[Arrival Date]],"&gt;"&amp;EDATE($C9,S$1),
DEMData[[Arrival Date]:[Arrival Date]],"&lt;="&amp;EDATE($C9,T$1))</f>
        <v>0</v>
      </c>
      <c r="U9">
        <f>COUNTIFS(
DEMData[[Patient_ID]:[Patient_ID]],$B9,
DEMData[[Arrival Date]:[Arrival Date]],"&gt;"&amp;EDATE($C9,T$1),
DEMData[[Arrival Date]:[Arrival Date]],"&lt;="&amp;EDATE($C9,U$1))</f>
        <v>0</v>
      </c>
      <c r="V9">
        <f>COUNTIFS(
DEMData[[Patient_ID]:[Patient_ID]],$B9,
DEMData[[Arrival Date]:[Arrival Date]],"&gt;"&amp;EDATE($C9,U$1),
DEMData[[Arrival Date]:[Arrival Date]],"&lt;="&amp;EDATE($C9,V$1))</f>
        <v>0</v>
      </c>
      <c r="W9">
        <f>COUNTIFS(
DEMData[[Patient_ID]:[Patient_ID]],$B9,
DEMData[[Arrival Date]:[Arrival Date]],"&gt;"&amp;EDATE($C9,V$1),
DEMData[[Arrival Date]:[Arrival Date]],"&lt;="&amp;EDATE($C9,W$1))</f>
        <v>0</v>
      </c>
      <c r="X9">
        <f>COUNTIFS(
DEMData[[Patient_ID]:[Patient_ID]],$B9,
DEMData[[Arrival Date]:[Arrival Date]],"&gt;"&amp;EDATE($C9,W$1),
DEMData[[Arrival Date]:[Arrival Date]],"&lt;="&amp;EDATE($C9,X$1))</f>
        <v>0</v>
      </c>
      <c r="Y9">
        <f>COUNTIFS(
DEMData[[Patient_ID]:[Patient_ID]],$B9,
DEMData[[Arrival Date]:[Arrival Date]],"&gt;"&amp;EDATE($C9,X$1),
DEMData[[Arrival Date]:[Arrival Date]],"&lt;="&amp;EDATE($C9,Y$1))</f>
        <v>0</v>
      </c>
      <c r="Z9">
        <f>COUNTIFS(
DEMData[[Patient_ID]:[Patient_ID]],$B9,
DEMData[[Arrival Date]:[Arrival Date]],"&gt;"&amp;EDATE($C9,Y$1),
DEMData[[Arrival Date]:[Arrival Date]],"&lt;="&amp;EDATE($C9,Z$1))</f>
        <v>1</v>
      </c>
      <c r="AA9">
        <f>COUNTIFS(
DEMData[[Patient_ID]:[Patient_ID]],$B9,
DEMData[[Arrival Date]:[Arrival Date]],"&gt;"&amp;EDATE($C9,Z$1),
DEMData[[Arrival Date]:[Arrival Date]],"&lt;="&amp;EDATE($C9,AA$1))</f>
        <v>0</v>
      </c>
      <c r="AB9">
        <f>COUNTIFS(
DEMData[[Patient_ID]:[Patient_ID]],$B9,
DEMData[[Arrival Date]:[Arrival Date]],"&gt;"&amp;EDATE($C9,AA$1),
DEMData[[Arrival Date]:[Arrival Date]],"&lt;="&amp;EDATE($C9,AB$1))</f>
        <v>0</v>
      </c>
      <c r="AC9">
        <f>COUNTIFS(
DEMData[[Patient_ID]:[Patient_ID]],$B9,
DEMData[[Arrival Date]:[Arrival Date]],"&gt;"&amp;EDATE($C9,AB$1),
DEMData[[Arrival Date]:[Arrival Date]],"&lt;="&amp;EDATE($C9,AC$1))</f>
        <v>0</v>
      </c>
    </row>
    <row r="10" spans="1:29" x14ac:dyDescent="0.25">
      <c r="A10">
        <v>8</v>
      </c>
      <c r="B10">
        <v>2</v>
      </c>
      <c r="C10" s="1">
        <v>43030</v>
      </c>
      <c r="D10" t="s">
        <v>16</v>
      </c>
      <c r="E10" t="str">
        <f t="shared" ca="1" si="0"/>
        <v>InScope</v>
      </c>
      <c r="F10">
        <f>COUNTIFS(
DEMData[[Patient_ID]:[Patient_ID]],$B10,
DEMData[[Arrival Date]:[Arrival Date]],"&lt;="&amp;EDATE($C10,-(G$1)),
DEMData[[Arrival Date]:[Arrival Date]],"&gt;"&amp;EDATE($C10,-(F$1)))</f>
        <v>0</v>
      </c>
      <c r="G10">
        <f>COUNTIFS(
DEMData[[Patient_ID]:[Patient_ID]],$B10,
DEMData[[Arrival Date]:[Arrival Date]],"&lt;="&amp;EDATE($C10,-(H$1)),
DEMData[[Arrival Date]:[Arrival Date]],"&gt;"&amp;EDATE($C10,-(G$1)))</f>
        <v>0</v>
      </c>
      <c r="H10">
        <f>COUNTIFS(
DEMData[[Patient_ID]:[Patient_ID]],$B10,
DEMData[[Arrival Date]:[Arrival Date]],"&lt;="&amp;EDATE($C10,-(I$1)),
DEMData[[Arrival Date]:[Arrival Date]],"&gt;"&amp;EDATE($C10,-(H$1)))</f>
        <v>0</v>
      </c>
      <c r="I10">
        <f>COUNTIFS(
DEMData[[Patient_ID]:[Patient_ID]],$B10,
DEMData[[Arrival Date]:[Arrival Date]],"&lt;="&amp;EDATE($C10,-(J$1)),
DEMData[[Arrival Date]:[Arrival Date]],"&gt;"&amp;EDATE($C10,-(I$1)))</f>
        <v>0</v>
      </c>
      <c r="J10">
        <f>COUNTIFS(
DEMData[[Patient_ID]:[Patient_ID]],$B10,
DEMData[[Arrival Date]:[Arrival Date]],"&lt;="&amp;EDATE($C10,-(K$1)),
DEMData[[Arrival Date]:[Arrival Date]],"&gt;"&amp;EDATE($C10,-(J$1)))</f>
        <v>0</v>
      </c>
      <c r="K10">
        <f>COUNTIFS(
DEMData[[Patient_ID]:[Patient_ID]],$B10,
DEMData[[Arrival Date]:[Arrival Date]],"&lt;="&amp;EDATE($C10,-(L$1)),
DEMData[[Arrival Date]:[Arrival Date]],"&gt;"&amp;EDATE($C10,-(K$1)))</f>
        <v>1</v>
      </c>
      <c r="L10">
        <f>COUNTIFS(
DEMData[[Patient_ID]:[Patient_ID]],$B10,
DEMData[[Arrival Date]:[Arrival Date]],"&lt;="&amp;EDATE($C10,-(M$1)),
DEMData[[Arrival Date]:[Arrival Date]],"&gt;"&amp;EDATE($C10,-(L$1)))</f>
        <v>1</v>
      </c>
      <c r="M10">
        <f>COUNTIFS(
DEMData[[Patient_ID]:[Patient_ID]],$B10,
DEMData[[Arrival Date]:[Arrival Date]],"&lt;="&amp;EDATE($C10,-(N$1)),
DEMData[[Arrival Date]:[Arrival Date]],"&gt;"&amp;EDATE($C10,-(M$1)))</f>
        <v>1</v>
      </c>
      <c r="N10">
        <f>COUNTIFS(
DEMData[[Patient_ID]:[Patient_ID]],$B10,
DEMData[[Arrival Date]:[Arrival Date]],"&lt;="&amp;EDATE($C10,-(O$1)),
DEMData[[Arrival Date]:[Arrival Date]],"&gt;"&amp;EDATE($C10,-(N$1)))</f>
        <v>0</v>
      </c>
      <c r="O10">
        <f>COUNTIFS(
DEMData[[Patient_ID]:[Patient_ID]],$B10,
DEMData[[Arrival Date]:[Arrival Date]],"&lt;="&amp;EDATE($C10,-(P$1)),
DEMData[[Arrival Date]:[Arrival Date]],"&gt;"&amp;EDATE($C10,-(O$1)))</f>
        <v>1</v>
      </c>
      <c r="P10">
        <f>COUNTIFS(
DEMData[[Patient_ID]:[Patient_ID]],$B10,
DEMData[[Arrival Date]:[Arrival Date]],"&lt;="&amp;EDATE($C10,-(Q$1)),
DEMData[[Arrival Date]:[Arrival Date]],"&gt;"&amp;EDATE($C10,-(P$1)))</f>
        <v>0</v>
      </c>
      <c r="Q10">
        <f>COUNTIFS(
DEMData[[Patient_ID]:[Patient_ID]],$B10,
DEMData[[Arrival Date]:[Arrival Date]],"&lt;="&amp;$C10,
DEMData[[Arrival Date]:[Arrival Date]],"&gt;"&amp;EDATE($C10,-(Q$1)))</f>
        <v>0</v>
      </c>
      <c r="R10">
        <f>COUNTIFS(
DEMData[[Patient_ID]:[Patient_ID]],$B10,
DEMData[[Arrival Date]:[Arrival Date]],"&gt;"&amp;$C10,
DEMData[[Arrival Date]:[Arrival Date]],"&lt;="&amp;EDATE($C10,R$1))</f>
        <v>0</v>
      </c>
      <c r="S10">
        <f>COUNTIFS(
DEMData[[Patient_ID]:[Patient_ID]],$B10,
DEMData[[Arrival Date]:[Arrival Date]],"&gt;"&amp;EDATE($C10,R$1),
DEMData[[Arrival Date]:[Arrival Date]],"&lt;="&amp;EDATE($C10,S$1))</f>
        <v>0</v>
      </c>
      <c r="T10">
        <f>COUNTIFS(
DEMData[[Patient_ID]:[Patient_ID]],$B10,
DEMData[[Arrival Date]:[Arrival Date]],"&gt;"&amp;EDATE($C10,S$1),
DEMData[[Arrival Date]:[Arrival Date]],"&lt;="&amp;EDATE($C10,T$1))</f>
        <v>0</v>
      </c>
      <c r="U10">
        <f>COUNTIFS(
DEMData[[Patient_ID]:[Patient_ID]],$B10,
DEMData[[Arrival Date]:[Arrival Date]],"&gt;"&amp;EDATE($C10,T$1),
DEMData[[Arrival Date]:[Arrival Date]],"&lt;="&amp;EDATE($C10,U$1))</f>
        <v>0</v>
      </c>
      <c r="V10">
        <f>COUNTIFS(
DEMData[[Patient_ID]:[Patient_ID]],$B10,
DEMData[[Arrival Date]:[Arrival Date]],"&gt;"&amp;EDATE($C10,U$1),
DEMData[[Arrival Date]:[Arrival Date]],"&lt;="&amp;EDATE($C10,V$1))</f>
        <v>0</v>
      </c>
      <c r="W10">
        <f>COUNTIFS(
DEMData[[Patient_ID]:[Patient_ID]],$B10,
DEMData[[Arrival Date]:[Arrival Date]],"&gt;"&amp;EDATE($C10,V$1),
DEMData[[Arrival Date]:[Arrival Date]],"&lt;="&amp;EDATE($C10,W$1))</f>
        <v>0</v>
      </c>
      <c r="X10">
        <f>COUNTIFS(
DEMData[[Patient_ID]:[Patient_ID]],$B10,
DEMData[[Arrival Date]:[Arrival Date]],"&gt;"&amp;EDATE($C10,W$1),
DEMData[[Arrival Date]:[Arrival Date]],"&lt;="&amp;EDATE($C10,X$1))</f>
        <v>1</v>
      </c>
      <c r="Y10">
        <f>COUNTIFS(
DEMData[[Patient_ID]:[Patient_ID]],$B10,
DEMData[[Arrival Date]:[Arrival Date]],"&gt;"&amp;EDATE($C10,X$1),
DEMData[[Arrival Date]:[Arrival Date]],"&lt;="&amp;EDATE($C10,Y$1))</f>
        <v>0</v>
      </c>
      <c r="Z10">
        <f>COUNTIFS(
DEMData[[Patient_ID]:[Patient_ID]],$B10,
DEMData[[Arrival Date]:[Arrival Date]],"&gt;"&amp;EDATE($C10,Y$1),
DEMData[[Arrival Date]:[Arrival Date]],"&lt;="&amp;EDATE($C10,Z$1))</f>
        <v>0</v>
      </c>
      <c r="AA10">
        <f>COUNTIFS(
DEMData[[Patient_ID]:[Patient_ID]],$B10,
DEMData[[Arrival Date]:[Arrival Date]],"&gt;"&amp;EDATE($C10,Z$1),
DEMData[[Arrival Date]:[Arrival Date]],"&lt;="&amp;EDATE($C10,AA$1))</f>
        <v>0</v>
      </c>
      <c r="AB10">
        <f>COUNTIFS(
DEMData[[Patient_ID]:[Patient_ID]],$B10,
DEMData[[Arrival Date]:[Arrival Date]],"&gt;"&amp;EDATE($C10,AA$1),
DEMData[[Arrival Date]:[Arrival Date]],"&lt;="&amp;EDATE($C10,AB$1))</f>
        <v>0</v>
      </c>
      <c r="AC10">
        <f>COUNTIFS(
DEMData[[Patient_ID]:[Patient_ID]],$B10,
DEMData[[Arrival Date]:[Arrival Date]],"&gt;"&amp;EDATE($C10,AB$1),
DEMData[[Arrival Date]:[Arrival Date]],"&lt;="&amp;EDATE($C10,AC$1))</f>
        <v>0</v>
      </c>
    </row>
    <row r="11" spans="1:29" x14ac:dyDescent="0.25">
      <c r="A11">
        <v>9</v>
      </c>
      <c r="B11">
        <v>7</v>
      </c>
      <c r="C11" s="1">
        <v>43072</v>
      </c>
      <c r="D11" t="s">
        <v>18</v>
      </c>
      <c r="E11" t="str">
        <f t="shared" ca="1" si="0"/>
        <v>InScope</v>
      </c>
      <c r="F11">
        <f>COUNTIFS(
DEMData[[Patient_ID]:[Patient_ID]],$B11,
DEMData[[Arrival Date]:[Arrival Date]],"&lt;="&amp;EDATE($C11,-(G$1)),
DEMData[[Arrival Date]:[Arrival Date]],"&gt;"&amp;EDATE($C11,-(F$1)))</f>
        <v>0</v>
      </c>
      <c r="G11">
        <f>COUNTIFS(
DEMData[[Patient_ID]:[Patient_ID]],$B11,
DEMData[[Arrival Date]:[Arrival Date]],"&lt;="&amp;EDATE($C11,-(H$1)),
DEMData[[Arrival Date]:[Arrival Date]],"&gt;"&amp;EDATE($C11,-(G$1)))</f>
        <v>1</v>
      </c>
      <c r="H11">
        <f>COUNTIFS(
DEMData[[Patient_ID]:[Patient_ID]],$B11,
DEMData[[Arrival Date]:[Arrival Date]],"&lt;="&amp;EDATE($C11,-(I$1)),
DEMData[[Arrival Date]:[Arrival Date]],"&gt;"&amp;EDATE($C11,-(H$1)))</f>
        <v>0</v>
      </c>
      <c r="I11">
        <f>COUNTIFS(
DEMData[[Patient_ID]:[Patient_ID]],$B11,
DEMData[[Arrival Date]:[Arrival Date]],"&lt;="&amp;EDATE($C11,-(J$1)),
DEMData[[Arrival Date]:[Arrival Date]],"&gt;"&amp;EDATE($C11,-(I$1)))</f>
        <v>0</v>
      </c>
      <c r="J11">
        <f>COUNTIFS(
DEMData[[Patient_ID]:[Patient_ID]],$B11,
DEMData[[Arrival Date]:[Arrival Date]],"&lt;="&amp;EDATE($C11,-(K$1)),
DEMData[[Arrival Date]:[Arrival Date]],"&gt;"&amp;EDATE($C11,-(J$1)))</f>
        <v>1</v>
      </c>
      <c r="K11">
        <f>COUNTIFS(
DEMData[[Patient_ID]:[Patient_ID]],$B11,
DEMData[[Arrival Date]:[Arrival Date]],"&lt;="&amp;EDATE($C11,-(L$1)),
DEMData[[Arrival Date]:[Arrival Date]],"&gt;"&amp;EDATE($C11,-(K$1)))</f>
        <v>0</v>
      </c>
      <c r="L11">
        <f>COUNTIFS(
DEMData[[Patient_ID]:[Patient_ID]],$B11,
DEMData[[Arrival Date]:[Arrival Date]],"&lt;="&amp;EDATE($C11,-(M$1)),
DEMData[[Arrival Date]:[Arrival Date]],"&gt;"&amp;EDATE($C11,-(L$1)))</f>
        <v>1</v>
      </c>
      <c r="M11">
        <f>COUNTIFS(
DEMData[[Patient_ID]:[Patient_ID]],$B11,
DEMData[[Arrival Date]:[Arrival Date]],"&lt;="&amp;EDATE($C11,-(N$1)),
DEMData[[Arrival Date]:[Arrival Date]],"&gt;"&amp;EDATE($C11,-(M$1)))</f>
        <v>1</v>
      </c>
      <c r="N11">
        <f>COUNTIFS(
DEMData[[Patient_ID]:[Patient_ID]],$B11,
DEMData[[Arrival Date]:[Arrival Date]],"&lt;="&amp;EDATE($C11,-(O$1)),
DEMData[[Arrival Date]:[Arrival Date]],"&gt;"&amp;EDATE($C11,-(N$1)))</f>
        <v>0</v>
      </c>
      <c r="O11">
        <f>COUNTIFS(
DEMData[[Patient_ID]:[Patient_ID]],$B11,
DEMData[[Arrival Date]:[Arrival Date]],"&lt;="&amp;EDATE($C11,-(P$1)),
DEMData[[Arrival Date]:[Arrival Date]],"&gt;"&amp;EDATE($C11,-(O$1)))</f>
        <v>0</v>
      </c>
      <c r="P11">
        <f>COUNTIFS(
DEMData[[Patient_ID]:[Patient_ID]],$B11,
DEMData[[Arrival Date]:[Arrival Date]],"&lt;="&amp;EDATE($C11,-(Q$1)),
DEMData[[Arrival Date]:[Arrival Date]],"&gt;"&amp;EDATE($C11,-(P$1)))</f>
        <v>0</v>
      </c>
      <c r="Q11">
        <f>COUNTIFS(
DEMData[[Patient_ID]:[Patient_ID]],$B11,
DEMData[[Arrival Date]:[Arrival Date]],"&lt;="&amp;$C11,
DEMData[[Arrival Date]:[Arrival Date]],"&gt;"&amp;EDATE($C11,-(Q$1)))</f>
        <v>0</v>
      </c>
      <c r="R11">
        <f>COUNTIFS(
DEMData[[Patient_ID]:[Patient_ID]],$B11,
DEMData[[Arrival Date]:[Arrival Date]],"&gt;"&amp;$C11,
DEMData[[Arrival Date]:[Arrival Date]],"&lt;="&amp;EDATE($C11,R$1))</f>
        <v>1</v>
      </c>
      <c r="S11">
        <f>COUNTIFS(
DEMData[[Patient_ID]:[Patient_ID]],$B11,
DEMData[[Arrival Date]:[Arrival Date]],"&gt;"&amp;EDATE($C11,R$1),
DEMData[[Arrival Date]:[Arrival Date]],"&lt;="&amp;EDATE($C11,S$1))</f>
        <v>0</v>
      </c>
      <c r="T11">
        <f>COUNTIFS(
DEMData[[Patient_ID]:[Patient_ID]],$B11,
DEMData[[Arrival Date]:[Arrival Date]],"&gt;"&amp;EDATE($C11,S$1),
DEMData[[Arrival Date]:[Arrival Date]],"&lt;="&amp;EDATE($C11,T$1))</f>
        <v>0</v>
      </c>
      <c r="U11">
        <f>COUNTIFS(
DEMData[[Patient_ID]:[Patient_ID]],$B11,
DEMData[[Arrival Date]:[Arrival Date]],"&gt;"&amp;EDATE($C11,T$1),
DEMData[[Arrival Date]:[Arrival Date]],"&lt;="&amp;EDATE($C11,U$1))</f>
        <v>1</v>
      </c>
      <c r="V11">
        <f>COUNTIFS(
DEMData[[Patient_ID]:[Patient_ID]],$B11,
DEMData[[Arrival Date]:[Arrival Date]],"&gt;"&amp;EDATE($C11,U$1),
DEMData[[Arrival Date]:[Arrival Date]],"&lt;="&amp;EDATE($C11,V$1))</f>
        <v>0</v>
      </c>
      <c r="W11">
        <f>COUNTIFS(
DEMData[[Patient_ID]:[Patient_ID]],$B11,
DEMData[[Arrival Date]:[Arrival Date]],"&gt;"&amp;EDATE($C11,V$1),
DEMData[[Arrival Date]:[Arrival Date]],"&lt;="&amp;EDATE($C11,W$1))</f>
        <v>0</v>
      </c>
      <c r="X11">
        <f>COUNTIFS(
DEMData[[Patient_ID]:[Patient_ID]],$B11,
DEMData[[Arrival Date]:[Arrival Date]],"&gt;"&amp;EDATE($C11,W$1),
DEMData[[Arrival Date]:[Arrival Date]],"&lt;="&amp;EDATE($C11,X$1))</f>
        <v>0</v>
      </c>
      <c r="Y11">
        <f>COUNTIFS(
DEMData[[Patient_ID]:[Patient_ID]],$B11,
DEMData[[Arrival Date]:[Arrival Date]],"&gt;"&amp;EDATE($C11,X$1),
DEMData[[Arrival Date]:[Arrival Date]],"&lt;="&amp;EDATE($C11,Y$1))</f>
        <v>0</v>
      </c>
      <c r="Z11">
        <f>COUNTIFS(
DEMData[[Patient_ID]:[Patient_ID]],$B11,
DEMData[[Arrival Date]:[Arrival Date]],"&gt;"&amp;EDATE($C11,Y$1),
DEMData[[Arrival Date]:[Arrival Date]],"&lt;="&amp;EDATE($C11,Z$1))</f>
        <v>0</v>
      </c>
      <c r="AA11">
        <f>COUNTIFS(
DEMData[[Patient_ID]:[Patient_ID]],$B11,
DEMData[[Arrival Date]:[Arrival Date]],"&gt;"&amp;EDATE($C11,Z$1),
DEMData[[Arrival Date]:[Arrival Date]],"&lt;="&amp;EDATE($C11,AA$1))</f>
        <v>1</v>
      </c>
      <c r="AB11">
        <f>COUNTIFS(
DEMData[[Patient_ID]:[Patient_ID]],$B11,
DEMData[[Arrival Date]:[Arrival Date]],"&gt;"&amp;EDATE($C11,AA$1),
DEMData[[Arrival Date]:[Arrival Date]],"&lt;="&amp;EDATE($C11,AB$1))</f>
        <v>0</v>
      </c>
      <c r="AC11">
        <f>COUNTIFS(
DEMData[[Patient_ID]:[Patient_ID]],$B11,
DEMData[[Arrival Date]:[Arrival Date]],"&gt;"&amp;EDATE($C11,AB$1),
DEMData[[Arrival Date]:[Arrival Date]],"&lt;="&amp;EDATE($C11,AC$1))</f>
        <v>0</v>
      </c>
    </row>
    <row r="12" spans="1:29" x14ac:dyDescent="0.25">
      <c r="A12">
        <v>10</v>
      </c>
      <c r="B12">
        <v>1</v>
      </c>
      <c r="C12" s="1">
        <v>43479</v>
      </c>
      <c r="D12" t="s">
        <v>12</v>
      </c>
      <c r="E12" t="str">
        <f t="shared" ca="1" si="0"/>
        <v>InScope</v>
      </c>
      <c r="F12">
        <f>COUNTIFS(
DEMData[[Patient_ID]:[Patient_ID]],$B12,
DEMData[[Arrival Date]:[Arrival Date]],"&lt;="&amp;EDATE($C12,-(G$1)),
DEMData[[Arrival Date]:[Arrival Date]],"&gt;"&amp;EDATE($C12,-(F$1)))</f>
        <v>0</v>
      </c>
      <c r="G12">
        <f>COUNTIFS(
DEMData[[Patient_ID]:[Patient_ID]],$B12,
DEMData[[Arrival Date]:[Arrival Date]],"&lt;="&amp;EDATE($C12,-(H$1)),
DEMData[[Arrival Date]:[Arrival Date]],"&gt;"&amp;EDATE($C12,-(G$1)))</f>
        <v>0</v>
      </c>
      <c r="H12">
        <f>COUNTIFS(
DEMData[[Patient_ID]:[Patient_ID]],$B12,
DEMData[[Arrival Date]:[Arrival Date]],"&lt;="&amp;EDATE($C12,-(I$1)),
DEMData[[Arrival Date]:[Arrival Date]],"&gt;"&amp;EDATE($C12,-(H$1)))</f>
        <v>0</v>
      </c>
      <c r="I12">
        <f>COUNTIFS(
DEMData[[Patient_ID]:[Patient_ID]],$B12,
DEMData[[Arrival Date]:[Arrival Date]],"&lt;="&amp;EDATE($C12,-(J$1)),
DEMData[[Arrival Date]:[Arrival Date]],"&gt;"&amp;EDATE($C12,-(I$1)))</f>
        <v>0</v>
      </c>
      <c r="J12">
        <f>COUNTIFS(
DEMData[[Patient_ID]:[Patient_ID]],$B12,
DEMData[[Arrival Date]:[Arrival Date]],"&lt;="&amp;EDATE($C12,-(K$1)),
DEMData[[Arrival Date]:[Arrival Date]],"&gt;"&amp;EDATE($C12,-(J$1)))</f>
        <v>1</v>
      </c>
      <c r="K12">
        <f>COUNTIFS(
DEMData[[Patient_ID]:[Patient_ID]],$B12,
DEMData[[Arrival Date]:[Arrival Date]],"&lt;="&amp;EDATE($C12,-(L$1)),
DEMData[[Arrival Date]:[Arrival Date]],"&gt;"&amp;EDATE($C12,-(K$1)))</f>
        <v>0</v>
      </c>
      <c r="L12">
        <f>COUNTIFS(
DEMData[[Patient_ID]:[Patient_ID]],$B12,
DEMData[[Arrival Date]:[Arrival Date]],"&lt;="&amp;EDATE($C12,-(M$1)),
DEMData[[Arrival Date]:[Arrival Date]],"&gt;"&amp;EDATE($C12,-(L$1)))</f>
        <v>0</v>
      </c>
      <c r="M12">
        <f>COUNTIFS(
DEMData[[Patient_ID]:[Patient_ID]],$B12,
DEMData[[Arrival Date]:[Arrival Date]],"&lt;="&amp;EDATE($C12,-(N$1)),
DEMData[[Arrival Date]:[Arrival Date]],"&gt;"&amp;EDATE($C12,-(M$1)))</f>
        <v>0</v>
      </c>
      <c r="N12">
        <f>COUNTIFS(
DEMData[[Patient_ID]:[Patient_ID]],$B12,
DEMData[[Arrival Date]:[Arrival Date]],"&lt;="&amp;EDATE($C12,-(O$1)),
DEMData[[Arrival Date]:[Arrival Date]],"&gt;"&amp;EDATE($C12,-(N$1)))</f>
        <v>0</v>
      </c>
      <c r="O12">
        <f>COUNTIFS(
DEMData[[Patient_ID]:[Patient_ID]],$B12,
DEMData[[Arrival Date]:[Arrival Date]],"&lt;="&amp;EDATE($C12,-(P$1)),
DEMData[[Arrival Date]:[Arrival Date]],"&gt;"&amp;EDATE($C12,-(O$1)))</f>
        <v>1</v>
      </c>
      <c r="P12">
        <f>COUNTIFS(
DEMData[[Patient_ID]:[Patient_ID]],$B12,
DEMData[[Arrival Date]:[Arrival Date]],"&lt;="&amp;EDATE($C12,-(Q$1)),
DEMData[[Arrival Date]:[Arrival Date]],"&gt;"&amp;EDATE($C12,-(P$1)))</f>
        <v>0</v>
      </c>
      <c r="Q12">
        <f>COUNTIFS(
DEMData[[Patient_ID]:[Patient_ID]],$B12,
DEMData[[Arrival Date]:[Arrival Date]],"&lt;="&amp;$C12,
DEMData[[Arrival Date]:[Arrival Date]],"&gt;"&amp;EDATE($C12,-(Q$1)))</f>
        <v>0</v>
      </c>
      <c r="R12">
        <f>COUNTIFS(
DEMData[[Patient_ID]:[Patient_ID]],$B12,
DEMData[[Arrival Date]:[Arrival Date]],"&gt;"&amp;$C12,
DEMData[[Arrival Date]:[Arrival Date]],"&lt;="&amp;EDATE($C12,R$1))</f>
        <v>0</v>
      </c>
      <c r="S12">
        <f>COUNTIFS(
DEMData[[Patient_ID]:[Patient_ID]],$B12,
DEMData[[Arrival Date]:[Arrival Date]],"&gt;"&amp;EDATE($C12,R$1),
DEMData[[Arrival Date]:[Arrival Date]],"&lt;="&amp;EDATE($C12,S$1))</f>
        <v>0</v>
      </c>
      <c r="T12">
        <f>COUNTIFS(
DEMData[[Patient_ID]:[Patient_ID]],$B12,
DEMData[[Arrival Date]:[Arrival Date]],"&gt;"&amp;EDATE($C12,S$1),
DEMData[[Arrival Date]:[Arrival Date]],"&lt;="&amp;EDATE($C12,T$1))</f>
        <v>0</v>
      </c>
      <c r="U12">
        <f>COUNTIFS(
DEMData[[Patient_ID]:[Patient_ID]],$B12,
DEMData[[Arrival Date]:[Arrival Date]],"&gt;"&amp;EDATE($C12,T$1),
DEMData[[Arrival Date]:[Arrival Date]],"&lt;="&amp;EDATE($C12,U$1))</f>
        <v>0</v>
      </c>
      <c r="V12">
        <f>COUNTIFS(
DEMData[[Patient_ID]:[Patient_ID]],$B12,
DEMData[[Arrival Date]:[Arrival Date]],"&gt;"&amp;EDATE($C12,U$1),
DEMData[[Arrival Date]:[Arrival Date]],"&lt;="&amp;EDATE($C12,V$1))</f>
        <v>0</v>
      </c>
      <c r="W12">
        <f>COUNTIFS(
DEMData[[Patient_ID]:[Patient_ID]],$B12,
DEMData[[Arrival Date]:[Arrival Date]],"&gt;"&amp;EDATE($C12,V$1),
DEMData[[Arrival Date]:[Arrival Date]],"&lt;="&amp;EDATE($C12,W$1))</f>
        <v>0</v>
      </c>
      <c r="X12">
        <f>COUNTIFS(
DEMData[[Patient_ID]:[Patient_ID]],$B12,
DEMData[[Arrival Date]:[Arrival Date]],"&gt;"&amp;EDATE($C12,W$1),
DEMData[[Arrival Date]:[Arrival Date]],"&lt;="&amp;EDATE($C12,X$1))</f>
        <v>0</v>
      </c>
      <c r="Y12">
        <f>COUNTIFS(
DEMData[[Patient_ID]:[Patient_ID]],$B12,
DEMData[[Arrival Date]:[Arrival Date]],"&gt;"&amp;EDATE($C12,X$1),
DEMData[[Arrival Date]:[Arrival Date]],"&lt;="&amp;EDATE($C12,Y$1))</f>
        <v>0</v>
      </c>
      <c r="Z12">
        <f>COUNTIFS(
DEMData[[Patient_ID]:[Patient_ID]],$B12,
DEMData[[Arrival Date]:[Arrival Date]],"&gt;"&amp;EDATE($C12,Y$1),
DEMData[[Arrival Date]:[Arrival Date]],"&lt;="&amp;EDATE($C12,Z$1))</f>
        <v>0</v>
      </c>
      <c r="AA12">
        <f>COUNTIFS(
DEMData[[Patient_ID]:[Patient_ID]],$B12,
DEMData[[Arrival Date]:[Arrival Date]],"&gt;"&amp;EDATE($C12,Z$1),
DEMData[[Arrival Date]:[Arrival Date]],"&lt;="&amp;EDATE($C12,AA$1))</f>
        <v>0</v>
      </c>
      <c r="AB12">
        <f>COUNTIFS(
DEMData[[Patient_ID]:[Patient_ID]],$B12,
DEMData[[Arrival Date]:[Arrival Date]],"&gt;"&amp;EDATE($C12,AA$1),
DEMData[[Arrival Date]:[Arrival Date]],"&lt;="&amp;EDATE($C12,AB$1))</f>
        <v>0</v>
      </c>
      <c r="AC12">
        <f>COUNTIFS(
DEMData[[Patient_ID]:[Patient_ID]],$B12,
DEMData[[Arrival Date]:[Arrival Date]],"&gt;"&amp;EDATE($C12,AB$1),
DEMData[[Arrival Date]:[Arrival Date]],"&lt;="&amp;EDATE($C12,AC$1))</f>
        <v>2</v>
      </c>
    </row>
    <row r="13" spans="1:29" x14ac:dyDescent="0.25">
      <c r="A13">
        <v>11</v>
      </c>
      <c r="B13">
        <v>8</v>
      </c>
      <c r="C13" s="1">
        <v>43863</v>
      </c>
      <c r="D13" t="s">
        <v>9</v>
      </c>
      <c r="E13" t="str">
        <f t="shared" ca="1" si="0"/>
        <v>Out of RV Scope</v>
      </c>
      <c r="F13">
        <f>COUNTIFS(
DEMData[[Patient_ID]:[Patient_ID]],$B13,
DEMData[[Arrival Date]:[Arrival Date]],"&lt;="&amp;EDATE($C13,-(G$1)),
DEMData[[Arrival Date]:[Arrival Date]],"&gt;"&amp;EDATE($C13,-(F$1)))</f>
        <v>1</v>
      </c>
      <c r="G13">
        <f>COUNTIFS(
DEMData[[Patient_ID]:[Patient_ID]],$B13,
DEMData[[Arrival Date]:[Arrival Date]],"&lt;="&amp;EDATE($C13,-(H$1)),
DEMData[[Arrival Date]:[Arrival Date]],"&gt;"&amp;EDATE($C13,-(G$1)))</f>
        <v>0</v>
      </c>
      <c r="H13">
        <f>COUNTIFS(
DEMData[[Patient_ID]:[Patient_ID]],$B13,
DEMData[[Arrival Date]:[Arrival Date]],"&lt;="&amp;EDATE($C13,-(I$1)),
DEMData[[Arrival Date]:[Arrival Date]],"&gt;"&amp;EDATE($C13,-(H$1)))</f>
        <v>0</v>
      </c>
      <c r="I13">
        <f>COUNTIFS(
DEMData[[Patient_ID]:[Patient_ID]],$B13,
DEMData[[Arrival Date]:[Arrival Date]],"&lt;="&amp;EDATE($C13,-(J$1)),
DEMData[[Arrival Date]:[Arrival Date]],"&gt;"&amp;EDATE($C13,-(I$1)))</f>
        <v>0</v>
      </c>
      <c r="J13">
        <f>COUNTIFS(
DEMData[[Patient_ID]:[Patient_ID]],$B13,
DEMData[[Arrival Date]:[Arrival Date]],"&lt;="&amp;EDATE($C13,-(K$1)),
DEMData[[Arrival Date]:[Arrival Date]],"&gt;"&amp;EDATE($C13,-(J$1)))</f>
        <v>0</v>
      </c>
      <c r="K13">
        <f>COUNTIFS(
DEMData[[Patient_ID]:[Patient_ID]],$B13,
DEMData[[Arrival Date]:[Arrival Date]],"&lt;="&amp;EDATE($C13,-(L$1)),
DEMData[[Arrival Date]:[Arrival Date]],"&gt;"&amp;EDATE($C13,-(K$1)))</f>
        <v>0</v>
      </c>
      <c r="L13">
        <f>COUNTIFS(
DEMData[[Patient_ID]:[Patient_ID]],$B13,
DEMData[[Arrival Date]:[Arrival Date]],"&lt;="&amp;EDATE($C13,-(M$1)),
DEMData[[Arrival Date]:[Arrival Date]],"&gt;"&amp;EDATE($C13,-(L$1)))</f>
        <v>0</v>
      </c>
      <c r="M13">
        <f>COUNTIFS(
DEMData[[Patient_ID]:[Patient_ID]],$B13,
DEMData[[Arrival Date]:[Arrival Date]],"&lt;="&amp;EDATE($C13,-(N$1)),
DEMData[[Arrival Date]:[Arrival Date]],"&gt;"&amp;EDATE($C13,-(M$1)))</f>
        <v>0</v>
      </c>
      <c r="N13">
        <f>COUNTIFS(
DEMData[[Patient_ID]:[Patient_ID]],$B13,
DEMData[[Arrival Date]:[Arrival Date]],"&lt;="&amp;EDATE($C13,-(O$1)),
DEMData[[Arrival Date]:[Arrival Date]],"&gt;"&amp;EDATE($C13,-(N$1)))</f>
        <v>0</v>
      </c>
      <c r="O13">
        <f>COUNTIFS(
DEMData[[Patient_ID]:[Patient_ID]],$B13,
DEMData[[Arrival Date]:[Arrival Date]],"&lt;="&amp;EDATE($C13,-(P$1)),
DEMData[[Arrival Date]:[Arrival Date]],"&gt;"&amp;EDATE($C13,-(O$1)))</f>
        <v>0</v>
      </c>
      <c r="P13">
        <f>COUNTIFS(
DEMData[[Patient_ID]:[Patient_ID]],$B13,
DEMData[[Arrival Date]:[Arrival Date]],"&lt;="&amp;EDATE($C13,-(Q$1)),
DEMData[[Arrival Date]:[Arrival Date]],"&gt;"&amp;EDATE($C13,-(P$1)))</f>
        <v>0</v>
      </c>
      <c r="Q13">
        <f>COUNTIFS(
DEMData[[Patient_ID]:[Patient_ID]],$B13,
DEMData[[Arrival Date]:[Arrival Date]],"&lt;="&amp;$C13,
DEMData[[Arrival Date]:[Arrival Date]],"&gt;"&amp;EDATE($C13,-(Q$1)))</f>
        <v>0</v>
      </c>
      <c r="R13">
        <f>COUNTIFS(
DEMData[[Patient_ID]:[Patient_ID]],$B13,
DEMData[[Arrival Date]:[Arrival Date]],"&gt;"&amp;$C13,
DEMData[[Arrival Date]:[Arrival Date]],"&lt;="&amp;EDATE($C13,R$1))</f>
        <v>0</v>
      </c>
      <c r="S13">
        <f>COUNTIFS(
DEMData[[Patient_ID]:[Patient_ID]],$B13,
DEMData[[Arrival Date]:[Arrival Date]],"&gt;"&amp;EDATE($C13,R$1),
DEMData[[Arrival Date]:[Arrival Date]],"&lt;="&amp;EDATE($C13,S$1))</f>
        <v>0</v>
      </c>
      <c r="T13">
        <f>COUNTIFS(
DEMData[[Patient_ID]:[Patient_ID]],$B13,
DEMData[[Arrival Date]:[Arrival Date]],"&gt;"&amp;EDATE($C13,S$1),
DEMData[[Arrival Date]:[Arrival Date]],"&lt;="&amp;EDATE($C13,T$1))</f>
        <v>0</v>
      </c>
      <c r="U13">
        <f>COUNTIFS(
DEMData[[Patient_ID]:[Patient_ID]],$B13,
DEMData[[Arrival Date]:[Arrival Date]],"&gt;"&amp;EDATE($C13,T$1),
DEMData[[Arrival Date]:[Arrival Date]],"&lt;="&amp;EDATE($C13,U$1))</f>
        <v>0</v>
      </c>
      <c r="V13">
        <f>COUNTIFS(
DEMData[[Patient_ID]:[Patient_ID]],$B13,
DEMData[[Arrival Date]:[Arrival Date]],"&gt;"&amp;EDATE($C13,U$1),
DEMData[[Arrival Date]:[Arrival Date]],"&lt;="&amp;EDATE($C13,V$1))</f>
        <v>0</v>
      </c>
      <c r="W13">
        <f>COUNTIFS(
DEMData[[Patient_ID]:[Patient_ID]],$B13,
DEMData[[Arrival Date]:[Arrival Date]],"&gt;"&amp;EDATE($C13,V$1),
DEMData[[Arrival Date]:[Arrival Date]],"&lt;="&amp;EDATE($C13,W$1))</f>
        <v>0</v>
      </c>
      <c r="X13">
        <f>COUNTIFS(
DEMData[[Patient_ID]:[Patient_ID]],$B13,
DEMData[[Arrival Date]:[Arrival Date]],"&gt;"&amp;EDATE($C13,W$1),
DEMData[[Arrival Date]:[Arrival Date]],"&lt;="&amp;EDATE($C13,X$1))</f>
        <v>0</v>
      </c>
      <c r="Y13">
        <f>COUNTIFS(
DEMData[[Patient_ID]:[Patient_ID]],$B13,
DEMData[[Arrival Date]:[Arrival Date]],"&gt;"&amp;EDATE($C13,X$1),
DEMData[[Arrival Date]:[Arrival Date]],"&lt;="&amp;EDATE($C13,Y$1))</f>
        <v>0</v>
      </c>
      <c r="Z13">
        <f>COUNTIFS(
DEMData[[Patient_ID]:[Patient_ID]],$B13,
DEMData[[Arrival Date]:[Arrival Date]],"&gt;"&amp;EDATE($C13,Y$1),
DEMData[[Arrival Date]:[Arrival Date]],"&lt;="&amp;EDATE($C13,Z$1))</f>
        <v>0</v>
      </c>
      <c r="AA13">
        <f>COUNTIFS(
DEMData[[Patient_ID]:[Patient_ID]],$B13,
DEMData[[Arrival Date]:[Arrival Date]],"&gt;"&amp;EDATE($C13,Z$1),
DEMData[[Arrival Date]:[Arrival Date]],"&lt;="&amp;EDATE($C13,AA$1))</f>
        <v>0</v>
      </c>
      <c r="AB13">
        <f>COUNTIFS(
DEMData[[Patient_ID]:[Patient_ID]],$B13,
DEMData[[Arrival Date]:[Arrival Date]],"&gt;"&amp;EDATE($C13,AA$1),
DEMData[[Arrival Date]:[Arrival Date]],"&lt;="&amp;EDATE($C13,AB$1))</f>
        <v>0</v>
      </c>
      <c r="AC13">
        <f>COUNTIFS(
DEMData[[Patient_ID]:[Patient_ID]],$B13,
DEMData[[Arrival Date]:[Arrival Date]],"&gt;"&amp;EDATE($C13,AB$1),
DEMData[[Arrival Date]:[Arrival Date]],"&lt;="&amp;EDATE($C13,AC$1))</f>
        <v>0</v>
      </c>
    </row>
    <row r="14" spans="1:29" x14ac:dyDescent="0.25">
      <c r="A14">
        <v>12</v>
      </c>
      <c r="B14">
        <v>9</v>
      </c>
      <c r="C14" s="1">
        <v>43593</v>
      </c>
      <c r="D14" t="s">
        <v>12</v>
      </c>
      <c r="E14" t="str">
        <f t="shared" ca="1" si="0"/>
        <v>Out of RV Scope</v>
      </c>
      <c r="F14">
        <f>COUNTIFS(
DEMData[[Patient_ID]:[Patient_ID]],$B14,
DEMData[[Arrival Date]:[Arrival Date]],"&lt;="&amp;EDATE($C14,-(G$1)),
DEMData[[Arrival Date]:[Arrival Date]],"&gt;"&amp;EDATE($C14,-(F$1)))</f>
        <v>1</v>
      </c>
      <c r="G14">
        <f>COUNTIFS(
DEMData[[Patient_ID]:[Patient_ID]],$B14,
DEMData[[Arrival Date]:[Arrival Date]],"&lt;="&amp;EDATE($C14,-(H$1)),
DEMData[[Arrival Date]:[Arrival Date]],"&gt;"&amp;EDATE($C14,-(G$1)))</f>
        <v>0</v>
      </c>
      <c r="H14">
        <f>COUNTIFS(
DEMData[[Patient_ID]:[Patient_ID]],$B14,
DEMData[[Arrival Date]:[Arrival Date]],"&lt;="&amp;EDATE($C14,-(I$1)),
DEMData[[Arrival Date]:[Arrival Date]],"&gt;"&amp;EDATE($C14,-(H$1)))</f>
        <v>0</v>
      </c>
      <c r="I14">
        <f>COUNTIFS(
DEMData[[Patient_ID]:[Patient_ID]],$B14,
DEMData[[Arrival Date]:[Arrival Date]],"&lt;="&amp;EDATE($C14,-(J$1)),
DEMData[[Arrival Date]:[Arrival Date]],"&gt;"&amp;EDATE($C14,-(I$1)))</f>
        <v>0</v>
      </c>
      <c r="J14">
        <f>COUNTIFS(
DEMData[[Patient_ID]:[Patient_ID]],$B14,
DEMData[[Arrival Date]:[Arrival Date]],"&lt;="&amp;EDATE($C14,-(K$1)),
DEMData[[Arrival Date]:[Arrival Date]],"&gt;"&amp;EDATE($C14,-(J$1)))</f>
        <v>0</v>
      </c>
      <c r="K14">
        <f>COUNTIFS(
DEMData[[Patient_ID]:[Patient_ID]],$B14,
DEMData[[Arrival Date]:[Arrival Date]],"&lt;="&amp;EDATE($C14,-(L$1)),
DEMData[[Arrival Date]:[Arrival Date]],"&gt;"&amp;EDATE($C14,-(K$1)))</f>
        <v>1</v>
      </c>
      <c r="L14">
        <f>COUNTIFS(
DEMData[[Patient_ID]:[Patient_ID]],$B14,
DEMData[[Arrival Date]:[Arrival Date]],"&lt;="&amp;EDATE($C14,-(M$1)),
DEMData[[Arrival Date]:[Arrival Date]],"&gt;"&amp;EDATE($C14,-(L$1)))</f>
        <v>0</v>
      </c>
      <c r="M14">
        <f>COUNTIFS(
DEMData[[Patient_ID]:[Patient_ID]],$B14,
DEMData[[Arrival Date]:[Arrival Date]],"&lt;="&amp;EDATE($C14,-(N$1)),
DEMData[[Arrival Date]:[Arrival Date]],"&gt;"&amp;EDATE($C14,-(M$1)))</f>
        <v>1</v>
      </c>
      <c r="N14">
        <f>COUNTIFS(
DEMData[[Patient_ID]:[Patient_ID]],$B14,
DEMData[[Arrival Date]:[Arrival Date]],"&lt;="&amp;EDATE($C14,-(O$1)),
DEMData[[Arrival Date]:[Arrival Date]],"&gt;"&amp;EDATE($C14,-(N$1)))</f>
        <v>0</v>
      </c>
      <c r="O14">
        <f>COUNTIFS(
DEMData[[Patient_ID]:[Patient_ID]],$B14,
DEMData[[Arrival Date]:[Arrival Date]],"&lt;="&amp;EDATE($C14,-(P$1)),
DEMData[[Arrival Date]:[Arrival Date]],"&gt;"&amp;EDATE($C14,-(O$1)))</f>
        <v>0</v>
      </c>
      <c r="P14">
        <f>COUNTIFS(
DEMData[[Patient_ID]:[Patient_ID]],$B14,
DEMData[[Arrival Date]:[Arrival Date]],"&lt;="&amp;EDATE($C14,-(Q$1)),
DEMData[[Arrival Date]:[Arrival Date]],"&gt;"&amp;EDATE($C14,-(P$1)))</f>
        <v>1</v>
      </c>
      <c r="Q14">
        <f>COUNTIFS(
DEMData[[Patient_ID]:[Patient_ID]],$B14,
DEMData[[Arrival Date]:[Arrival Date]],"&lt;="&amp;$C14,
DEMData[[Arrival Date]:[Arrival Date]],"&gt;"&amp;EDATE($C14,-(Q$1)))</f>
        <v>0</v>
      </c>
      <c r="R14">
        <f>COUNTIFS(
DEMData[[Patient_ID]:[Patient_ID]],$B14,
DEMData[[Arrival Date]:[Arrival Date]],"&gt;"&amp;$C14,
DEMData[[Arrival Date]:[Arrival Date]],"&lt;="&amp;EDATE($C14,R$1))</f>
        <v>0</v>
      </c>
      <c r="S14">
        <f>COUNTIFS(
DEMData[[Patient_ID]:[Patient_ID]],$B14,
DEMData[[Arrival Date]:[Arrival Date]],"&gt;"&amp;EDATE($C14,R$1),
DEMData[[Arrival Date]:[Arrival Date]],"&lt;="&amp;EDATE($C14,S$1))</f>
        <v>0</v>
      </c>
      <c r="T14">
        <f>COUNTIFS(
DEMData[[Patient_ID]:[Patient_ID]],$B14,
DEMData[[Arrival Date]:[Arrival Date]],"&gt;"&amp;EDATE($C14,S$1),
DEMData[[Arrival Date]:[Arrival Date]],"&lt;="&amp;EDATE($C14,T$1))</f>
        <v>1</v>
      </c>
      <c r="U14">
        <f>COUNTIFS(
DEMData[[Patient_ID]:[Patient_ID]],$B14,
DEMData[[Arrival Date]:[Arrival Date]],"&gt;"&amp;EDATE($C14,T$1),
DEMData[[Arrival Date]:[Arrival Date]],"&lt;="&amp;EDATE($C14,U$1))</f>
        <v>0</v>
      </c>
      <c r="V14">
        <f>COUNTIFS(
DEMData[[Patient_ID]:[Patient_ID]],$B14,
DEMData[[Arrival Date]:[Arrival Date]],"&gt;"&amp;EDATE($C14,U$1),
DEMData[[Arrival Date]:[Arrival Date]],"&lt;="&amp;EDATE($C14,V$1))</f>
        <v>0</v>
      </c>
      <c r="W14">
        <f>COUNTIFS(
DEMData[[Patient_ID]:[Patient_ID]],$B14,
DEMData[[Arrival Date]:[Arrival Date]],"&gt;"&amp;EDATE($C14,V$1),
DEMData[[Arrival Date]:[Arrival Date]],"&lt;="&amp;EDATE($C14,W$1))</f>
        <v>0</v>
      </c>
      <c r="X14">
        <f>COUNTIFS(
DEMData[[Patient_ID]:[Patient_ID]],$B14,
DEMData[[Arrival Date]:[Arrival Date]],"&gt;"&amp;EDATE($C14,W$1),
DEMData[[Arrival Date]:[Arrival Date]],"&lt;="&amp;EDATE($C14,X$1))</f>
        <v>0</v>
      </c>
      <c r="Y14">
        <f>COUNTIFS(
DEMData[[Patient_ID]:[Patient_ID]],$B14,
DEMData[[Arrival Date]:[Arrival Date]],"&gt;"&amp;EDATE($C14,X$1),
DEMData[[Arrival Date]:[Arrival Date]],"&lt;="&amp;EDATE($C14,Y$1))</f>
        <v>0</v>
      </c>
      <c r="Z14">
        <f>COUNTIFS(
DEMData[[Patient_ID]:[Patient_ID]],$B14,
DEMData[[Arrival Date]:[Arrival Date]],"&gt;"&amp;EDATE($C14,Y$1),
DEMData[[Arrival Date]:[Arrival Date]],"&lt;="&amp;EDATE($C14,Z$1))</f>
        <v>0</v>
      </c>
      <c r="AA14">
        <f>COUNTIFS(
DEMData[[Patient_ID]:[Patient_ID]],$B14,
DEMData[[Arrival Date]:[Arrival Date]],"&gt;"&amp;EDATE($C14,Z$1),
DEMData[[Arrival Date]:[Arrival Date]],"&lt;="&amp;EDATE($C14,AA$1))</f>
        <v>0</v>
      </c>
      <c r="AB14">
        <f>COUNTIFS(
DEMData[[Patient_ID]:[Patient_ID]],$B14,
DEMData[[Arrival Date]:[Arrival Date]],"&gt;"&amp;EDATE($C14,AA$1),
DEMData[[Arrival Date]:[Arrival Date]],"&lt;="&amp;EDATE($C14,AB$1))</f>
        <v>0</v>
      </c>
      <c r="AC14">
        <f>COUNTIFS(
DEMData[[Patient_ID]:[Patient_ID]],$B14,
DEMData[[Arrival Date]:[Arrival Date]],"&gt;"&amp;EDATE($C14,AB$1),
DEMData[[Arrival Date]:[Arrival Date]],"&lt;="&amp;EDATE($C14,AC$1))</f>
        <v>0</v>
      </c>
    </row>
    <row r="15" spans="1:29" x14ac:dyDescent="0.25">
      <c r="A15">
        <v>13</v>
      </c>
      <c r="B15">
        <v>3</v>
      </c>
      <c r="C15" s="1">
        <v>43849</v>
      </c>
      <c r="D15" t="s">
        <v>11</v>
      </c>
      <c r="E15" t="str">
        <f t="shared" ca="1" si="0"/>
        <v>Out of RV Scope</v>
      </c>
      <c r="F15">
        <f>COUNTIFS(
DEMData[[Patient_ID]:[Patient_ID]],$B15,
DEMData[[Arrival Date]:[Arrival Date]],"&lt;="&amp;EDATE($C15,-(G$1)),
DEMData[[Arrival Date]:[Arrival Date]],"&gt;"&amp;EDATE($C15,-(F$1)))</f>
        <v>0</v>
      </c>
      <c r="G15">
        <f>COUNTIFS(
DEMData[[Patient_ID]:[Patient_ID]],$B15,
DEMData[[Arrival Date]:[Arrival Date]],"&lt;="&amp;EDATE($C15,-(H$1)),
DEMData[[Arrival Date]:[Arrival Date]],"&gt;"&amp;EDATE($C15,-(G$1)))</f>
        <v>0</v>
      </c>
      <c r="H15">
        <f>COUNTIFS(
DEMData[[Patient_ID]:[Patient_ID]],$B15,
DEMData[[Arrival Date]:[Arrival Date]],"&lt;="&amp;EDATE($C15,-(I$1)),
DEMData[[Arrival Date]:[Arrival Date]],"&gt;"&amp;EDATE($C15,-(H$1)))</f>
        <v>0</v>
      </c>
      <c r="I15">
        <f>COUNTIFS(
DEMData[[Patient_ID]:[Patient_ID]],$B15,
DEMData[[Arrival Date]:[Arrival Date]],"&lt;="&amp;EDATE($C15,-(J$1)),
DEMData[[Arrival Date]:[Arrival Date]],"&gt;"&amp;EDATE($C15,-(I$1)))</f>
        <v>0</v>
      </c>
      <c r="J15">
        <f>COUNTIFS(
DEMData[[Patient_ID]:[Patient_ID]],$B15,
DEMData[[Arrival Date]:[Arrival Date]],"&lt;="&amp;EDATE($C15,-(K$1)),
DEMData[[Arrival Date]:[Arrival Date]],"&gt;"&amp;EDATE($C15,-(J$1)))</f>
        <v>0</v>
      </c>
      <c r="K15">
        <f>COUNTIFS(
DEMData[[Patient_ID]:[Patient_ID]],$B15,
DEMData[[Arrival Date]:[Arrival Date]],"&lt;="&amp;EDATE($C15,-(L$1)),
DEMData[[Arrival Date]:[Arrival Date]],"&gt;"&amp;EDATE($C15,-(K$1)))</f>
        <v>0</v>
      </c>
      <c r="L15">
        <f>COUNTIFS(
DEMData[[Patient_ID]:[Patient_ID]],$B15,
DEMData[[Arrival Date]:[Arrival Date]],"&lt;="&amp;EDATE($C15,-(M$1)),
DEMData[[Arrival Date]:[Arrival Date]],"&gt;"&amp;EDATE($C15,-(L$1)))</f>
        <v>0</v>
      </c>
      <c r="M15">
        <f>COUNTIFS(
DEMData[[Patient_ID]:[Patient_ID]],$B15,
DEMData[[Arrival Date]:[Arrival Date]],"&lt;="&amp;EDATE($C15,-(N$1)),
DEMData[[Arrival Date]:[Arrival Date]],"&gt;"&amp;EDATE($C15,-(M$1)))</f>
        <v>0</v>
      </c>
      <c r="N15">
        <f>COUNTIFS(
DEMData[[Patient_ID]:[Patient_ID]],$B15,
DEMData[[Arrival Date]:[Arrival Date]],"&lt;="&amp;EDATE($C15,-(O$1)),
DEMData[[Arrival Date]:[Arrival Date]],"&gt;"&amp;EDATE($C15,-(N$1)))</f>
        <v>0</v>
      </c>
      <c r="O15">
        <f>COUNTIFS(
DEMData[[Patient_ID]:[Patient_ID]],$B15,
DEMData[[Arrival Date]:[Arrival Date]],"&lt;="&amp;EDATE($C15,-(P$1)),
DEMData[[Arrival Date]:[Arrival Date]],"&gt;"&amp;EDATE($C15,-(O$1)))</f>
        <v>0</v>
      </c>
      <c r="P15">
        <f>COUNTIFS(
DEMData[[Patient_ID]:[Patient_ID]],$B15,
DEMData[[Arrival Date]:[Arrival Date]],"&lt;="&amp;EDATE($C15,-(Q$1)),
DEMData[[Arrival Date]:[Arrival Date]],"&gt;"&amp;EDATE($C15,-(P$1)))</f>
        <v>0</v>
      </c>
      <c r="Q15">
        <f>COUNTIFS(
DEMData[[Patient_ID]:[Patient_ID]],$B15,
DEMData[[Arrival Date]:[Arrival Date]],"&lt;="&amp;$C15,
DEMData[[Arrival Date]:[Arrival Date]],"&gt;"&amp;EDATE($C15,-(Q$1)))</f>
        <v>0</v>
      </c>
      <c r="R15">
        <f>COUNTIFS(
DEMData[[Patient_ID]:[Patient_ID]],$B15,
DEMData[[Arrival Date]:[Arrival Date]],"&gt;"&amp;$C15,
DEMData[[Arrival Date]:[Arrival Date]],"&lt;="&amp;EDATE($C15,R$1))</f>
        <v>0</v>
      </c>
      <c r="S15">
        <f>COUNTIFS(
DEMData[[Patient_ID]:[Patient_ID]],$B15,
DEMData[[Arrival Date]:[Arrival Date]],"&gt;"&amp;EDATE($C15,R$1),
DEMData[[Arrival Date]:[Arrival Date]],"&lt;="&amp;EDATE($C15,S$1))</f>
        <v>1</v>
      </c>
      <c r="T15">
        <f>COUNTIFS(
DEMData[[Patient_ID]:[Patient_ID]],$B15,
DEMData[[Arrival Date]:[Arrival Date]],"&gt;"&amp;EDATE($C15,S$1),
DEMData[[Arrival Date]:[Arrival Date]],"&lt;="&amp;EDATE($C15,T$1))</f>
        <v>0</v>
      </c>
      <c r="U15">
        <f>COUNTIFS(
DEMData[[Patient_ID]:[Patient_ID]],$B15,
DEMData[[Arrival Date]:[Arrival Date]],"&gt;"&amp;EDATE($C15,T$1),
DEMData[[Arrival Date]:[Arrival Date]],"&lt;="&amp;EDATE($C15,U$1))</f>
        <v>0</v>
      </c>
      <c r="V15">
        <f>COUNTIFS(
DEMData[[Patient_ID]:[Patient_ID]],$B15,
DEMData[[Arrival Date]:[Arrival Date]],"&gt;"&amp;EDATE($C15,U$1),
DEMData[[Arrival Date]:[Arrival Date]],"&lt;="&amp;EDATE($C15,V$1))</f>
        <v>0</v>
      </c>
      <c r="W15">
        <f>COUNTIFS(
DEMData[[Patient_ID]:[Patient_ID]],$B15,
DEMData[[Arrival Date]:[Arrival Date]],"&gt;"&amp;EDATE($C15,V$1),
DEMData[[Arrival Date]:[Arrival Date]],"&lt;="&amp;EDATE($C15,W$1))</f>
        <v>0</v>
      </c>
      <c r="X15">
        <f>COUNTIFS(
DEMData[[Patient_ID]:[Patient_ID]],$B15,
DEMData[[Arrival Date]:[Arrival Date]],"&gt;"&amp;EDATE($C15,W$1),
DEMData[[Arrival Date]:[Arrival Date]],"&lt;="&amp;EDATE($C15,X$1))</f>
        <v>0</v>
      </c>
      <c r="Y15">
        <f>COUNTIFS(
DEMData[[Patient_ID]:[Patient_ID]],$B15,
DEMData[[Arrival Date]:[Arrival Date]],"&gt;"&amp;EDATE($C15,X$1),
DEMData[[Arrival Date]:[Arrival Date]],"&lt;="&amp;EDATE($C15,Y$1))</f>
        <v>0</v>
      </c>
      <c r="Z15">
        <f>COUNTIFS(
DEMData[[Patient_ID]:[Patient_ID]],$B15,
DEMData[[Arrival Date]:[Arrival Date]],"&gt;"&amp;EDATE($C15,Y$1),
DEMData[[Arrival Date]:[Arrival Date]],"&lt;="&amp;EDATE($C15,Z$1))</f>
        <v>0</v>
      </c>
      <c r="AA15">
        <f>COUNTIFS(
DEMData[[Patient_ID]:[Patient_ID]],$B15,
DEMData[[Arrival Date]:[Arrival Date]],"&gt;"&amp;EDATE($C15,Z$1),
DEMData[[Arrival Date]:[Arrival Date]],"&lt;="&amp;EDATE($C15,AA$1))</f>
        <v>0</v>
      </c>
      <c r="AB15">
        <f>COUNTIFS(
DEMData[[Patient_ID]:[Patient_ID]],$B15,
DEMData[[Arrival Date]:[Arrival Date]],"&gt;"&amp;EDATE($C15,AA$1),
DEMData[[Arrival Date]:[Arrival Date]],"&lt;="&amp;EDATE($C15,AB$1))</f>
        <v>0</v>
      </c>
      <c r="AC15">
        <f>COUNTIFS(
DEMData[[Patient_ID]:[Patient_ID]],$B15,
DEMData[[Arrival Date]:[Arrival Date]],"&gt;"&amp;EDATE($C15,AB$1),
DEMData[[Arrival Date]:[Arrival Date]],"&lt;="&amp;EDATE($C15,AC$1))</f>
        <v>0</v>
      </c>
    </row>
    <row r="16" spans="1:29" x14ac:dyDescent="0.25">
      <c r="A16">
        <v>14</v>
      </c>
      <c r="B16">
        <v>10</v>
      </c>
      <c r="C16" s="1">
        <v>43742</v>
      </c>
      <c r="D16" t="s">
        <v>9</v>
      </c>
      <c r="E16" t="str">
        <f t="shared" ca="1" si="0"/>
        <v>Out of RV Scope</v>
      </c>
      <c r="F16">
        <f>COUNTIFS(
DEMData[[Patient_ID]:[Patient_ID]],$B16,
DEMData[[Arrival Date]:[Arrival Date]],"&lt;="&amp;EDATE($C16,-(G$1)),
DEMData[[Arrival Date]:[Arrival Date]],"&gt;"&amp;EDATE($C16,-(F$1)))</f>
        <v>0</v>
      </c>
      <c r="G16">
        <f>COUNTIFS(
DEMData[[Patient_ID]:[Patient_ID]],$B16,
DEMData[[Arrival Date]:[Arrival Date]],"&lt;="&amp;EDATE($C16,-(H$1)),
DEMData[[Arrival Date]:[Arrival Date]],"&gt;"&amp;EDATE($C16,-(G$1)))</f>
        <v>0</v>
      </c>
      <c r="H16">
        <f>COUNTIFS(
DEMData[[Patient_ID]:[Patient_ID]],$B16,
DEMData[[Arrival Date]:[Arrival Date]],"&lt;="&amp;EDATE($C16,-(I$1)),
DEMData[[Arrival Date]:[Arrival Date]],"&gt;"&amp;EDATE($C16,-(H$1)))</f>
        <v>0</v>
      </c>
      <c r="I16">
        <f>COUNTIFS(
DEMData[[Patient_ID]:[Patient_ID]],$B16,
DEMData[[Arrival Date]:[Arrival Date]],"&lt;="&amp;EDATE($C16,-(J$1)),
DEMData[[Arrival Date]:[Arrival Date]],"&gt;"&amp;EDATE($C16,-(I$1)))</f>
        <v>0</v>
      </c>
      <c r="J16">
        <f>COUNTIFS(
DEMData[[Patient_ID]:[Patient_ID]],$B16,
DEMData[[Arrival Date]:[Arrival Date]],"&lt;="&amp;EDATE($C16,-(K$1)),
DEMData[[Arrival Date]:[Arrival Date]],"&gt;"&amp;EDATE($C16,-(J$1)))</f>
        <v>0</v>
      </c>
      <c r="K16">
        <f>COUNTIFS(
DEMData[[Patient_ID]:[Patient_ID]],$B16,
DEMData[[Arrival Date]:[Arrival Date]],"&lt;="&amp;EDATE($C16,-(L$1)),
DEMData[[Arrival Date]:[Arrival Date]],"&gt;"&amp;EDATE($C16,-(K$1)))</f>
        <v>0</v>
      </c>
      <c r="L16">
        <f>COUNTIFS(
DEMData[[Patient_ID]:[Patient_ID]],$B16,
DEMData[[Arrival Date]:[Arrival Date]],"&lt;="&amp;EDATE($C16,-(M$1)),
DEMData[[Arrival Date]:[Arrival Date]],"&gt;"&amp;EDATE($C16,-(L$1)))</f>
        <v>0</v>
      </c>
      <c r="M16">
        <f>COUNTIFS(
DEMData[[Patient_ID]:[Patient_ID]],$B16,
DEMData[[Arrival Date]:[Arrival Date]],"&lt;="&amp;EDATE($C16,-(N$1)),
DEMData[[Arrival Date]:[Arrival Date]],"&gt;"&amp;EDATE($C16,-(M$1)))</f>
        <v>0</v>
      </c>
      <c r="N16">
        <f>COUNTIFS(
DEMData[[Patient_ID]:[Patient_ID]],$B16,
DEMData[[Arrival Date]:[Arrival Date]],"&lt;="&amp;EDATE($C16,-(O$1)),
DEMData[[Arrival Date]:[Arrival Date]],"&gt;"&amp;EDATE($C16,-(N$1)))</f>
        <v>2</v>
      </c>
      <c r="O16">
        <f>COUNTIFS(
DEMData[[Patient_ID]:[Patient_ID]],$B16,
DEMData[[Arrival Date]:[Arrival Date]],"&lt;="&amp;EDATE($C16,-(P$1)),
DEMData[[Arrival Date]:[Arrival Date]],"&gt;"&amp;EDATE($C16,-(O$1)))</f>
        <v>0</v>
      </c>
      <c r="P16">
        <f>COUNTIFS(
DEMData[[Patient_ID]:[Patient_ID]],$B16,
DEMData[[Arrival Date]:[Arrival Date]],"&lt;="&amp;EDATE($C16,-(Q$1)),
DEMData[[Arrival Date]:[Arrival Date]],"&gt;"&amp;EDATE($C16,-(P$1)))</f>
        <v>1</v>
      </c>
      <c r="Q16">
        <f>COUNTIFS(
DEMData[[Patient_ID]:[Patient_ID]],$B16,
DEMData[[Arrival Date]:[Arrival Date]],"&lt;="&amp;$C16,
DEMData[[Arrival Date]:[Arrival Date]],"&gt;"&amp;EDATE($C16,-(Q$1)))</f>
        <v>0</v>
      </c>
      <c r="R16">
        <f>COUNTIFS(
DEMData[[Patient_ID]:[Patient_ID]],$B16,
DEMData[[Arrival Date]:[Arrival Date]],"&gt;"&amp;$C16,
DEMData[[Arrival Date]:[Arrival Date]],"&lt;="&amp;EDATE($C16,R$1))</f>
        <v>0</v>
      </c>
      <c r="S16">
        <f>COUNTIFS(
DEMData[[Patient_ID]:[Patient_ID]],$B16,
DEMData[[Arrival Date]:[Arrival Date]],"&gt;"&amp;EDATE($C16,R$1),
DEMData[[Arrival Date]:[Arrival Date]],"&lt;="&amp;EDATE($C16,S$1))</f>
        <v>1</v>
      </c>
      <c r="T16">
        <f>COUNTIFS(
DEMData[[Patient_ID]:[Patient_ID]],$B16,
DEMData[[Arrival Date]:[Arrival Date]],"&gt;"&amp;EDATE($C16,S$1),
DEMData[[Arrival Date]:[Arrival Date]],"&lt;="&amp;EDATE($C16,T$1))</f>
        <v>0</v>
      </c>
      <c r="U16">
        <f>COUNTIFS(
DEMData[[Patient_ID]:[Patient_ID]],$B16,
DEMData[[Arrival Date]:[Arrival Date]],"&gt;"&amp;EDATE($C16,T$1),
DEMData[[Arrival Date]:[Arrival Date]],"&lt;="&amp;EDATE($C16,U$1))</f>
        <v>0</v>
      </c>
      <c r="V16">
        <f>COUNTIFS(
DEMData[[Patient_ID]:[Patient_ID]],$B16,
DEMData[[Arrival Date]:[Arrival Date]],"&gt;"&amp;EDATE($C16,U$1),
DEMData[[Arrival Date]:[Arrival Date]],"&lt;="&amp;EDATE($C16,V$1))</f>
        <v>0</v>
      </c>
      <c r="W16">
        <f>COUNTIFS(
DEMData[[Patient_ID]:[Patient_ID]],$B16,
DEMData[[Arrival Date]:[Arrival Date]],"&gt;"&amp;EDATE($C16,V$1),
DEMData[[Arrival Date]:[Arrival Date]],"&lt;="&amp;EDATE($C16,W$1))</f>
        <v>0</v>
      </c>
      <c r="X16">
        <f>COUNTIFS(
DEMData[[Patient_ID]:[Patient_ID]],$B16,
DEMData[[Arrival Date]:[Arrival Date]],"&gt;"&amp;EDATE($C16,W$1),
DEMData[[Arrival Date]:[Arrival Date]],"&lt;="&amp;EDATE($C16,X$1))</f>
        <v>0</v>
      </c>
      <c r="Y16">
        <f>COUNTIFS(
DEMData[[Patient_ID]:[Patient_ID]],$B16,
DEMData[[Arrival Date]:[Arrival Date]],"&gt;"&amp;EDATE($C16,X$1),
DEMData[[Arrival Date]:[Arrival Date]],"&lt;="&amp;EDATE($C16,Y$1))</f>
        <v>0</v>
      </c>
      <c r="Z16">
        <f>COUNTIFS(
DEMData[[Patient_ID]:[Patient_ID]],$B16,
DEMData[[Arrival Date]:[Arrival Date]],"&gt;"&amp;EDATE($C16,Y$1),
DEMData[[Arrival Date]:[Arrival Date]],"&lt;="&amp;EDATE($C16,Z$1))</f>
        <v>0</v>
      </c>
      <c r="AA16">
        <f>COUNTIFS(
DEMData[[Patient_ID]:[Patient_ID]],$B16,
DEMData[[Arrival Date]:[Arrival Date]],"&gt;"&amp;EDATE($C16,Z$1),
DEMData[[Arrival Date]:[Arrival Date]],"&lt;="&amp;EDATE($C16,AA$1))</f>
        <v>0</v>
      </c>
      <c r="AB16">
        <f>COUNTIFS(
DEMData[[Patient_ID]:[Patient_ID]],$B16,
DEMData[[Arrival Date]:[Arrival Date]],"&gt;"&amp;EDATE($C16,AA$1),
DEMData[[Arrival Date]:[Arrival Date]],"&lt;="&amp;EDATE($C16,AB$1))</f>
        <v>0</v>
      </c>
      <c r="AC16">
        <f>COUNTIFS(
DEMData[[Patient_ID]:[Patient_ID]],$B16,
DEMData[[Arrival Date]:[Arrival Date]],"&gt;"&amp;EDATE($C16,AB$1),
DEMData[[Arrival Date]:[Arrival Date]],"&lt;="&amp;EDATE($C16,AC$1))</f>
        <v>0</v>
      </c>
    </row>
    <row r="17" spans="1:29" x14ac:dyDescent="0.25">
      <c r="A17">
        <v>15</v>
      </c>
      <c r="B17">
        <v>11</v>
      </c>
      <c r="C17" s="1">
        <v>43572</v>
      </c>
      <c r="D17" t="s">
        <v>12</v>
      </c>
      <c r="E17" t="str">
        <f t="shared" ca="1" si="0"/>
        <v>InScope</v>
      </c>
      <c r="F17">
        <f>COUNTIFS(
DEMData[[Patient_ID]:[Patient_ID]],$B17,
DEMData[[Arrival Date]:[Arrival Date]],"&lt;="&amp;EDATE($C17,-(G$1)),
DEMData[[Arrival Date]:[Arrival Date]],"&gt;"&amp;EDATE($C17,-(F$1)))</f>
        <v>0</v>
      </c>
      <c r="G17">
        <f>COUNTIFS(
DEMData[[Patient_ID]:[Patient_ID]],$B17,
DEMData[[Arrival Date]:[Arrival Date]],"&lt;="&amp;EDATE($C17,-(H$1)),
DEMData[[Arrival Date]:[Arrival Date]],"&gt;"&amp;EDATE($C17,-(G$1)))</f>
        <v>1</v>
      </c>
      <c r="H17">
        <f>COUNTIFS(
DEMData[[Patient_ID]:[Patient_ID]],$B17,
DEMData[[Arrival Date]:[Arrival Date]],"&lt;="&amp;EDATE($C17,-(I$1)),
DEMData[[Arrival Date]:[Arrival Date]],"&gt;"&amp;EDATE($C17,-(H$1)))</f>
        <v>0</v>
      </c>
      <c r="I17">
        <f>COUNTIFS(
DEMData[[Patient_ID]:[Patient_ID]],$B17,
DEMData[[Arrival Date]:[Arrival Date]],"&lt;="&amp;EDATE($C17,-(J$1)),
DEMData[[Arrival Date]:[Arrival Date]],"&gt;"&amp;EDATE($C17,-(I$1)))</f>
        <v>0</v>
      </c>
      <c r="J17">
        <f>COUNTIFS(
DEMData[[Patient_ID]:[Patient_ID]],$B17,
DEMData[[Arrival Date]:[Arrival Date]],"&lt;="&amp;EDATE($C17,-(K$1)),
DEMData[[Arrival Date]:[Arrival Date]],"&gt;"&amp;EDATE($C17,-(J$1)))</f>
        <v>0</v>
      </c>
      <c r="K17">
        <f>COUNTIFS(
DEMData[[Patient_ID]:[Patient_ID]],$B17,
DEMData[[Arrival Date]:[Arrival Date]],"&lt;="&amp;EDATE($C17,-(L$1)),
DEMData[[Arrival Date]:[Arrival Date]],"&gt;"&amp;EDATE($C17,-(K$1)))</f>
        <v>1</v>
      </c>
      <c r="L17">
        <f>COUNTIFS(
DEMData[[Patient_ID]:[Patient_ID]],$B17,
DEMData[[Arrival Date]:[Arrival Date]],"&lt;="&amp;EDATE($C17,-(M$1)),
DEMData[[Arrival Date]:[Arrival Date]],"&gt;"&amp;EDATE($C17,-(L$1)))</f>
        <v>0</v>
      </c>
      <c r="M17">
        <f>COUNTIFS(
DEMData[[Patient_ID]:[Patient_ID]],$B17,
DEMData[[Arrival Date]:[Arrival Date]],"&lt;="&amp;EDATE($C17,-(N$1)),
DEMData[[Arrival Date]:[Arrival Date]],"&gt;"&amp;EDATE($C17,-(M$1)))</f>
        <v>1</v>
      </c>
      <c r="N17">
        <f>COUNTIFS(
DEMData[[Patient_ID]:[Patient_ID]],$B17,
DEMData[[Arrival Date]:[Arrival Date]],"&lt;="&amp;EDATE($C17,-(O$1)),
DEMData[[Arrival Date]:[Arrival Date]],"&gt;"&amp;EDATE($C17,-(N$1)))</f>
        <v>0</v>
      </c>
      <c r="O17">
        <f>COUNTIFS(
DEMData[[Patient_ID]:[Patient_ID]],$B17,
DEMData[[Arrival Date]:[Arrival Date]],"&lt;="&amp;EDATE($C17,-(P$1)),
DEMData[[Arrival Date]:[Arrival Date]],"&gt;"&amp;EDATE($C17,-(O$1)))</f>
        <v>0</v>
      </c>
      <c r="P17">
        <f>COUNTIFS(
DEMData[[Patient_ID]:[Patient_ID]],$B17,
DEMData[[Arrival Date]:[Arrival Date]],"&lt;="&amp;EDATE($C17,-(Q$1)),
DEMData[[Arrival Date]:[Arrival Date]],"&gt;"&amp;EDATE($C17,-(P$1)))</f>
        <v>0</v>
      </c>
      <c r="Q17">
        <f>COUNTIFS(
DEMData[[Patient_ID]:[Patient_ID]],$B17,
DEMData[[Arrival Date]:[Arrival Date]],"&lt;="&amp;$C17,
DEMData[[Arrival Date]:[Arrival Date]],"&gt;"&amp;EDATE($C17,-(Q$1)))</f>
        <v>1</v>
      </c>
      <c r="R17">
        <f>COUNTIFS(
DEMData[[Patient_ID]:[Patient_ID]],$B17,
DEMData[[Arrival Date]:[Arrival Date]],"&gt;"&amp;$C17,
DEMData[[Arrival Date]:[Arrival Date]],"&lt;="&amp;EDATE($C17,R$1))</f>
        <v>1</v>
      </c>
      <c r="S17">
        <f>COUNTIFS(
DEMData[[Patient_ID]:[Patient_ID]],$B17,
DEMData[[Arrival Date]:[Arrival Date]],"&gt;"&amp;EDATE($C17,R$1),
DEMData[[Arrival Date]:[Arrival Date]],"&lt;="&amp;EDATE($C17,S$1))</f>
        <v>0</v>
      </c>
      <c r="T17">
        <f>COUNTIFS(
DEMData[[Patient_ID]:[Patient_ID]],$B17,
DEMData[[Arrival Date]:[Arrival Date]],"&gt;"&amp;EDATE($C17,S$1),
DEMData[[Arrival Date]:[Arrival Date]],"&lt;="&amp;EDATE($C17,T$1))</f>
        <v>0</v>
      </c>
      <c r="U17">
        <f>COUNTIFS(
DEMData[[Patient_ID]:[Patient_ID]],$B17,
DEMData[[Arrival Date]:[Arrival Date]],"&gt;"&amp;EDATE($C17,T$1),
DEMData[[Arrival Date]:[Arrival Date]],"&lt;="&amp;EDATE($C17,U$1))</f>
        <v>1</v>
      </c>
      <c r="V17">
        <f>COUNTIFS(
DEMData[[Patient_ID]:[Patient_ID]],$B17,
DEMData[[Arrival Date]:[Arrival Date]],"&gt;"&amp;EDATE($C17,U$1),
DEMData[[Arrival Date]:[Arrival Date]],"&lt;="&amp;EDATE($C17,V$1))</f>
        <v>0</v>
      </c>
      <c r="W17">
        <f>COUNTIFS(
DEMData[[Patient_ID]:[Patient_ID]],$B17,
DEMData[[Arrival Date]:[Arrival Date]],"&gt;"&amp;EDATE($C17,V$1),
DEMData[[Arrival Date]:[Arrival Date]],"&lt;="&amp;EDATE($C17,W$1))</f>
        <v>1</v>
      </c>
      <c r="X17">
        <f>COUNTIFS(
DEMData[[Patient_ID]:[Patient_ID]],$B17,
DEMData[[Arrival Date]:[Arrival Date]],"&gt;"&amp;EDATE($C17,W$1),
DEMData[[Arrival Date]:[Arrival Date]],"&lt;="&amp;EDATE($C17,X$1))</f>
        <v>0</v>
      </c>
      <c r="Y17">
        <f>COUNTIFS(
DEMData[[Patient_ID]:[Patient_ID]],$B17,
DEMData[[Arrival Date]:[Arrival Date]],"&gt;"&amp;EDATE($C17,X$1),
DEMData[[Arrival Date]:[Arrival Date]],"&lt;="&amp;EDATE($C17,Y$1))</f>
        <v>0</v>
      </c>
      <c r="Z17">
        <f>COUNTIFS(
DEMData[[Patient_ID]:[Patient_ID]],$B17,
DEMData[[Arrival Date]:[Arrival Date]],"&gt;"&amp;EDATE($C17,Y$1),
DEMData[[Arrival Date]:[Arrival Date]],"&lt;="&amp;EDATE($C17,Z$1))</f>
        <v>0</v>
      </c>
      <c r="AA17">
        <f>COUNTIFS(
DEMData[[Patient_ID]:[Patient_ID]],$B17,
DEMData[[Arrival Date]:[Arrival Date]],"&gt;"&amp;EDATE($C17,Z$1),
DEMData[[Arrival Date]:[Arrival Date]],"&lt;="&amp;EDATE($C17,AA$1))</f>
        <v>1</v>
      </c>
      <c r="AB17">
        <f>COUNTIFS(
DEMData[[Patient_ID]:[Patient_ID]],$B17,
DEMData[[Arrival Date]:[Arrival Date]],"&gt;"&amp;EDATE($C17,AA$1),
DEMData[[Arrival Date]:[Arrival Date]],"&lt;="&amp;EDATE($C17,AB$1))</f>
        <v>0</v>
      </c>
      <c r="AC17">
        <f>COUNTIFS(
DEMData[[Patient_ID]:[Patient_ID]],$B17,
DEMData[[Arrival Date]:[Arrival Date]],"&gt;"&amp;EDATE($C17,AB$1),
DEMData[[Arrival Date]:[Arrival Date]],"&lt;="&amp;EDATE($C17,AC$1))</f>
        <v>0</v>
      </c>
    </row>
    <row r="18" spans="1:29" x14ac:dyDescent="0.25">
      <c r="A18">
        <v>16</v>
      </c>
      <c r="B18">
        <v>5</v>
      </c>
      <c r="C18" s="1">
        <v>43628</v>
      </c>
      <c r="D18" t="s">
        <v>11</v>
      </c>
      <c r="E18" t="str">
        <f t="shared" ca="1" si="0"/>
        <v>Out of RV Scope</v>
      </c>
      <c r="F18">
        <f>COUNTIFS(
DEMData[[Patient_ID]:[Patient_ID]],$B18,
DEMData[[Arrival Date]:[Arrival Date]],"&lt;="&amp;EDATE($C18,-(G$1)),
DEMData[[Arrival Date]:[Arrival Date]],"&gt;"&amp;EDATE($C18,-(F$1)))</f>
        <v>1</v>
      </c>
      <c r="G18">
        <f>COUNTIFS(
DEMData[[Patient_ID]:[Patient_ID]],$B18,
DEMData[[Arrival Date]:[Arrival Date]],"&lt;="&amp;EDATE($C18,-(H$1)),
DEMData[[Arrival Date]:[Arrival Date]],"&gt;"&amp;EDATE($C18,-(G$1)))</f>
        <v>0</v>
      </c>
      <c r="H18">
        <f>COUNTIFS(
DEMData[[Patient_ID]:[Patient_ID]],$B18,
DEMData[[Arrival Date]:[Arrival Date]],"&lt;="&amp;EDATE($C18,-(I$1)),
DEMData[[Arrival Date]:[Arrival Date]],"&gt;"&amp;EDATE($C18,-(H$1)))</f>
        <v>0</v>
      </c>
      <c r="I18">
        <f>COUNTIFS(
DEMData[[Patient_ID]:[Patient_ID]],$B18,
DEMData[[Arrival Date]:[Arrival Date]],"&lt;="&amp;EDATE($C18,-(J$1)),
DEMData[[Arrival Date]:[Arrival Date]],"&gt;"&amp;EDATE($C18,-(I$1)))</f>
        <v>0</v>
      </c>
      <c r="J18">
        <f>COUNTIFS(
DEMData[[Patient_ID]:[Patient_ID]],$B18,
DEMData[[Arrival Date]:[Arrival Date]],"&lt;="&amp;EDATE($C18,-(K$1)),
DEMData[[Arrival Date]:[Arrival Date]],"&gt;"&amp;EDATE($C18,-(J$1)))</f>
        <v>0</v>
      </c>
      <c r="K18">
        <f>COUNTIFS(
DEMData[[Patient_ID]:[Patient_ID]],$B18,
DEMData[[Arrival Date]:[Arrival Date]],"&lt;="&amp;EDATE($C18,-(L$1)),
DEMData[[Arrival Date]:[Arrival Date]],"&gt;"&amp;EDATE($C18,-(K$1)))</f>
        <v>0</v>
      </c>
      <c r="L18">
        <f>COUNTIFS(
DEMData[[Patient_ID]:[Patient_ID]],$B18,
DEMData[[Arrival Date]:[Arrival Date]],"&lt;="&amp;EDATE($C18,-(M$1)),
DEMData[[Arrival Date]:[Arrival Date]],"&gt;"&amp;EDATE($C18,-(L$1)))</f>
        <v>0</v>
      </c>
      <c r="M18">
        <f>COUNTIFS(
DEMData[[Patient_ID]:[Patient_ID]],$B18,
DEMData[[Arrival Date]:[Arrival Date]],"&lt;="&amp;EDATE($C18,-(N$1)),
DEMData[[Arrival Date]:[Arrival Date]],"&gt;"&amp;EDATE($C18,-(M$1)))</f>
        <v>1</v>
      </c>
      <c r="N18">
        <f>COUNTIFS(
DEMData[[Patient_ID]:[Patient_ID]],$B18,
DEMData[[Arrival Date]:[Arrival Date]],"&lt;="&amp;EDATE($C18,-(O$1)),
DEMData[[Arrival Date]:[Arrival Date]],"&gt;"&amp;EDATE($C18,-(N$1)))</f>
        <v>0</v>
      </c>
      <c r="O18">
        <f>COUNTIFS(
DEMData[[Patient_ID]:[Patient_ID]],$B18,
DEMData[[Arrival Date]:[Arrival Date]],"&lt;="&amp;EDATE($C18,-(P$1)),
DEMData[[Arrival Date]:[Arrival Date]],"&gt;"&amp;EDATE($C18,-(O$1)))</f>
        <v>0</v>
      </c>
      <c r="P18">
        <f>COUNTIFS(
DEMData[[Patient_ID]:[Patient_ID]],$B18,
DEMData[[Arrival Date]:[Arrival Date]],"&lt;="&amp;EDATE($C18,-(Q$1)),
DEMData[[Arrival Date]:[Arrival Date]],"&gt;"&amp;EDATE($C18,-(P$1)))</f>
        <v>0</v>
      </c>
      <c r="Q18">
        <f>COUNTIFS(
DEMData[[Patient_ID]:[Patient_ID]],$B18,
DEMData[[Arrival Date]:[Arrival Date]],"&lt;="&amp;$C18,
DEMData[[Arrival Date]:[Arrival Date]],"&gt;"&amp;EDATE($C18,-(Q$1)))</f>
        <v>0</v>
      </c>
      <c r="R18">
        <f>COUNTIFS(
DEMData[[Patient_ID]:[Patient_ID]],$B18,
DEMData[[Arrival Date]:[Arrival Date]],"&gt;"&amp;$C18,
DEMData[[Arrival Date]:[Arrival Date]],"&lt;="&amp;EDATE($C18,R$1))</f>
        <v>0</v>
      </c>
      <c r="S18">
        <f>COUNTIFS(
DEMData[[Patient_ID]:[Patient_ID]],$B18,
DEMData[[Arrival Date]:[Arrival Date]],"&gt;"&amp;EDATE($C18,R$1),
DEMData[[Arrival Date]:[Arrival Date]],"&lt;="&amp;EDATE($C18,S$1))</f>
        <v>0</v>
      </c>
      <c r="T18">
        <f>COUNTIFS(
DEMData[[Patient_ID]:[Patient_ID]],$B18,
DEMData[[Arrival Date]:[Arrival Date]],"&gt;"&amp;EDATE($C18,S$1),
DEMData[[Arrival Date]:[Arrival Date]],"&lt;="&amp;EDATE($C18,T$1))</f>
        <v>0</v>
      </c>
      <c r="U18">
        <f>COUNTIFS(
DEMData[[Patient_ID]:[Patient_ID]],$B18,
DEMData[[Arrival Date]:[Arrival Date]],"&gt;"&amp;EDATE($C18,T$1),
DEMData[[Arrival Date]:[Arrival Date]],"&lt;="&amp;EDATE($C18,U$1))</f>
        <v>0</v>
      </c>
      <c r="V18">
        <f>COUNTIFS(
DEMData[[Patient_ID]:[Patient_ID]],$B18,
DEMData[[Arrival Date]:[Arrival Date]],"&gt;"&amp;EDATE($C18,U$1),
DEMData[[Arrival Date]:[Arrival Date]],"&lt;="&amp;EDATE($C18,V$1))</f>
        <v>0</v>
      </c>
      <c r="W18">
        <f>COUNTIFS(
DEMData[[Patient_ID]:[Patient_ID]],$B18,
DEMData[[Arrival Date]:[Arrival Date]],"&gt;"&amp;EDATE($C18,V$1),
DEMData[[Arrival Date]:[Arrival Date]],"&lt;="&amp;EDATE($C18,W$1))</f>
        <v>0</v>
      </c>
      <c r="X18">
        <f>COUNTIFS(
DEMData[[Patient_ID]:[Patient_ID]],$B18,
DEMData[[Arrival Date]:[Arrival Date]],"&gt;"&amp;EDATE($C18,W$1),
DEMData[[Arrival Date]:[Arrival Date]],"&lt;="&amp;EDATE($C18,X$1))</f>
        <v>2</v>
      </c>
      <c r="Y18">
        <f>COUNTIFS(
DEMData[[Patient_ID]:[Patient_ID]],$B18,
DEMData[[Arrival Date]:[Arrival Date]],"&gt;"&amp;EDATE($C18,X$1),
DEMData[[Arrival Date]:[Arrival Date]],"&lt;="&amp;EDATE($C18,Y$1))</f>
        <v>0</v>
      </c>
      <c r="Z18">
        <f>COUNTIFS(
DEMData[[Patient_ID]:[Patient_ID]],$B18,
DEMData[[Arrival Date]:[Arrival Date]],"&gt;"&amp;EDATE($C18,Y$1),
DEMData[[Arrival Date]:[Arrival Date]],"&lt;="&amp;EDATE($C18,Z$1))</f>
        <v>0</v>
      </c>
      <c r="AA18">
        <f>COUNTIFS(
DEMData[[Patient_ID]:[Patient_ID]],$B18,
DEMData[[Arrival Date]:[Arrival Date]],"&gt;"&amp;EDATE($C18,Z$1),
DEMData[[Arrival Date]:[Arrival Date]],"&lt;="&amp;EDATE($C18,AA$1))</f>
        <v>0</v>
      </c>
      <c r="AB18">
        <f>COUNTIFS(
DEMData[[Patient_ID]:[Patient_ID]],$B18,
DEMData[[Arrival Date]:[Arrival Date]],"&gt;"&amp;EDATE($C18,AA$1),
DEMData[[Arrival Date]:[Arrival Date]],"&lt;="&amp;EDATE($C18,AB$1))</f>
        <v>0</v>
      </c>
      <c r="AC18">
        <f>COUNTIFS(
DEMData[[Patient_ID]:[Patient_ID]],$B18,
DEMData[[Arrival Date]:[Arrival Date]],"&gt;"&amp;EDATE($C18,AB$1),
DEMData[[Arrival Date]:[Arrival Date]],"&lt;="&amp;EDATE($C18,AC$1))</f>
        <v>0</v>
      </c>
    </row>
    <row r="19" spans="1:29" x14ac:dyDescent="0.25">
      <c r="A19">
        <v>17</v>
      </c>
      <c r="B19">
        <v>12</v>
      </c>
      <c r="C19" s="1">
        <v>43705</v>
      </c>
      <c r="D19" t="s">
        <v>13</v>
      </c>
      <c r="E19" t="str">
        <f t="shared" ca="1" si="0"/>
        <v>Out of RV Scope</v>
      </c>
      <c r="F19">
        <f>COUNTIFS(
DEMData[[Patient_ID]:[Patient_ID]],$B19,
DEMData[[Arrival Date]:[Arrival Date]],"&lt;="&amp;EDATE($C19,-(G$1)),
DEMData[[Arrival Date]:[Arrival Date]],"&gt;"&amp;EDATE($C19,-(F$1)))</f>
        <v>0</v>
      </c>
      <c r="G19">
        <f>COUNTIFS(
DEMData[[Patient_ID]:[Patient_ID]],$B19,
DEMData[[Arrival Date]:[Arrival Date]],"&lt;="&amp;EDATE($C19,-(H$1)),
DEMData[[Arrival Date]:[Arrival Date]],"&gt;"&amp;EDATE($C19,-(G$1)))</f>
        <v>0</v>
      </c>
      <c r="H19">
        <f>COUNTIFS(
DEMData[[Patient_ID]:[Patient_ID]],$B19,
DEMData[[Arrival Date]:[Arrival Date]],"&lt;="&amp;EDATE($C19,-(I$1)),
DEMData[[Arrival Date]:[Arrival Date]],"&gt;"&amp;EDATE($C19,-(H$1)))</f>
        <v>0</v>
      </c>
      <c r="I19">
        <f>COUNTIFS(
DEMData[[Patient_ID]:[Patient_ID]],$B19,
DEMData[[Arrival Date]:[Arrival Date]],"&lt;="&amp;EDATE($C19,-(J$1)),
DEMData[[Arrival Date]:[Arrival Date]],"&gt;"&amp;EDATE($C19,-(I$1)))</f>
        <v>0</v>
      </c>
      <c r="J19">
        <f>COUNTIFS(
DEMData[[Patient_ID]:[Patient_ID]],$B19,
DEMData[[Arrival Date]:[Arrival Date]],"&lt;="&amp;EDATE($C19,-(K$1)),
DEMData[[Arrival Date]:[Arrival Date]],"&gt;"&amp;EDATE($C19,-(J$1)))</f>
        <v>1</v>
      </c>
      <c r="K19">
        <f>COUNTIFS(
DEMData[[Patient_ID]:[Patient_ID]],$B19,
DEMData[[Arrival Date]:[Arrival Date]],"&lt;="&amp;EDATE($C19,-(L$1)),
DEMData[[Arrival Date]:[Arrival Date]],"&gt;"&amp;EDATE($C19,-(K$1)))</f>
        <v>2</v>
      </c>
      <c r="L19">
        <f>COUNTIFS(
DEMData[[Patient_ID]:[Patient_ID]],$B19,
DEMData[[Arrival Date]:[Arrival Date]],"&lt;="&amp;EDATE($C19,-(M$1)),
DEMData[[Arrival Date]:[Arrival Date]],"&gt;"&amp;EDATE($C19,-(L$1)))</f>
        <v>0</v>
      </c>
      <c r="M19">
        <f>COUNTIFS(
DEMData[[Patient_ID]:[Patient_ID]],$B19,
DEMData[[Arrival Date]:[Arrival Date]],"&lt;="&amp;EDATE($C19,-(N$1)),
DEMData[[Arrival Date]:[Arrival Date]],"&gt;"&amp;EDATE($C19,-(M$1)))</f>
        <v>1</v>
      </c>
      <c r="N19">
        <f>COUNTIFS(
DEMData[[Patient_ID]:[Patient_ID]],$B19,
DEMData[[Arrival Date]:[Arrival Date]],"&lt;="&amp;EDATE($C19,-(O$1)),
DEMData[[Arrival Date]:[Arrival Date]],"&gt;"&amp;EDATE($C19,-(N$1)))</f>
        <v>0</v>
      </c>
      <c r="O19">
        <f>COUNTIFS(
DEMData[[Patient_ID]:[Patient_ID]],$B19,
DEMData[[Arrival Date]:[Arrival Date]],"&lt;="&amp;EDATE($C19,-(P$1)),
DEMData[[Arrival Date]:[Arrival Date]],"&gt;"&amp;EDATE($C19,-(O$1)))</f>
        <v>0</v>
      </c>
      <c r="P19">
        <f>COUNTIFS(
DEMData[[Patient_ID]:[Patient_ID]],$B19,
DEMData[[Arrival Date]:[Arrival Date]],"&lt;="&amp;EDATE($C19,-(Q$1)),
DEMData[[Arrival Date]:[Arrival Date]],"&gt;"&amp;EDATE($C19,-(P$1)))</f>
        <v>0</v>
      </c>
      <c r="Q19">
        <f>COUNTIFS(
DEMData[[Patient_ID]:[Patient_ID]],$B19,
DEMData[[Arrival Date]:[Arrival Date]],"&lt;="&amp;$C19,
DEMData[[Arrival Date]:[Arrival Date]],"&gt;"&amp;EDATE($C19,-(Q$1)))</f>
        <v>0</v>
      </c>
      <c r="R19">
        <f>COUNTIFS(
DEMData[[Patient_ID]:[Patient_ID]],$B19,
DEMData[[Arrival Date]:[Arrival Date]],"&gt;"&amp;$C19,
DEMData[[Arrival Date]:[Arrival Date]],"&lt;="&amp;EDATE($C19,R$1))</f>
        <v>0</v>
      </c>
      <c r="S19">
        <f>COUNTIFS(
DEMData[[Patient_ID]:[Patient_ID]],$B19,
DEMData[[Arrival Date]:[Arrival Date]],"&gt;"&amp;EDATE($C19,R$1),
DEMData[[Arrival Date]:[Arrival Date]],"&lt;="&amp;EDATE($C19,S$1))</f>
        <v>0</v>
      </c>
      <c r="T19">
        <f>COUNTIFS(
DEMData[[Patient_ID]:[Patient_ID]],$B19,
DEMData[[Arrival Date]:[Arrival Date]],"&gt;"&amp;EDATE($C19,S$1),
DEMData[[Arrival Date]:[Arrival Date]],"&lt;="&amp;EDATE($C19,T$1))</f>
        <v>0</v>
      </c>
      <c r="U19">
        <f>COUNTIFS(
DEMData[[Patient_ID]:[Patient_ID]],$B19,
DEMData[[Arrival Date]:[Arrival Date]],"&gt;"&amp;EDATE($C19,T$1),
DEMData[[Arrival Date]:[Arrival Date]],"&lt;="&amp;EDATE($C19,U$1))</f>
        <v>0</v>
      </c>
      <c r="V19">
        <f>COUNTIFS(
DEMData[[Patient_ID]:[Patient_ID]],$B19,
DEMData[[Arrival Date]:[Arrival Date]],"&gt;"&amp;EDATE($C19,U$1),
DEMData[[Arrival Date]:[Arrival Date]],"&lt;="&amp;EDATE($C19,V$1))</f>
        <v>0</v>
      </c>
      <c r="W19">
        <f>COUNTIFS(
DEMData[[Patient_ID]:[Patient_ID]],$B19,
DEMData[[Arrival Date]:[Arrival Date]],"&gt;"&amp;EDATE($C19,V$1),
DEMData[[Arrival Date]:[Arrival Date]],"&lt;="&amp;EDATE($C19,W$1))</f>
        <v>0</v>
      </c>
      <c r="X19">
        <f>COUNTIFS(
DEMData[[Patient_ID]:[Patient_ID]],$B19,
DEMData[[Arrival Date]:[Arrival Date]],"&gt;"&amp;EDATE($C19,W$1),
DEMData[[Arrival Date]:[Arrival Date]],"&lt;="&amp;EDATE($C19,X$1))</f>
        <v>0</v>
      </c>
      <c r="Y19">
        <f>COUNTIFS(
DEMData[[Patient_ID]:[Patient_ID]],$B19,
DEMData[[Arrival Date]:[Arrival Date]],"&gt;"&amp;EDATE($C19,X$1),
DEMData[[Arrival Date]:[Arrival Date]],"&lt;="&amp;EDATE($C19,Y$1))</f>
        <v>0</v>
      </c>
      <c r="Z19">
        <f>COUNTIFS(
DEMData[[Patient_ID]:[Patient_ID]],$B19,
DEMData[[Arrival Date]:[Arrival Date]],"&gt;"&amp;EDATE($C19,Y$1),
DEMData[[Arrival Date]:[Arrival Date]],"&lt;="&amp;EDATE($C19,Z$1))</f>
        <v>0</v>
      </c>
      <c r="AA19">
        <f>COUNTIFS(
DEMData[[Patient_ID]:[Patient_ID]],$B19,
DEMData[[Arrival Date]:[Arrival Date]],"&gt;"&amp;EDATE($C19,Z$1),
DEMData[[Arrival Date]:[Arrival Date]],"&lt;="&amp;EDATE($C19,AA$1))</f>
        <v>0</v>
      </c>
      <c r="AB19">
        <f>COUNTIFS(
DEMData[[Patient_ID]:[Patient_ID]],$B19,
DEMData[[Arrival Date]:[Arrival Date]],"&gt;"&amp;EDATE($C19,AA$1),
DEMData[[Arrival Date]:[Arrival Date]],"&lt;="&amp;EDATE($C19,AB$1))</f>
        <v>0</v>
      </c>
      <c r="AC19">
        <f>COUNTIFS(
DEMData[[Patient_ID]:[Patient_ID]],$B19,
DEMData[[Arrival Date]:[Arrival Date]],"&gt;"&amp;EDATE($C19,AB$1),
DEMData[[Arrival Date]:[Arrival Date]],"&lt;="&amp;EDATE($C19,AC$1))</f>
        <v>0</v>
      </c>
    </row>
    <row r="20" spans="1:29" x14ac:dyDescent="0.25">
      <c r="A20">
        <v>18</v>
      </c>
      <c r="B20">
        <v>13</v>
      </c>
      <c r="C20" s="1">
        <v>43608</v>
      </c>
      <c r="D20" t="s">
        <v>11</v>
      </c>
      <c r="E20" t="str">
        <f t="shared" ca="1" si="0"/>
        <v>Out of RV Scope</v>
      </c>
      <c r="F20">
        <f>COUNTIFS(
DEMData[[Patient_ID]:[Patient_ID]],$B20,
DEMData[[Arrival Date]:[Arrival Date]],"&lt;="&amp;EDATE($C20,-(G$1)),
DEMData[[Arrival Date]:[Arrival Date]],"&gt;"&amp;EDATE($C20,-(F$1)))</f>
        <v>0</v>
      </c>
      <c r="G20">
        <f>COUNTIFS(
DEMData[[Patient_ID]:[Patient_ID]],$B20,
DEMData[[Arrival Date]:[Arrival Date]],"&lt;="&amp;EDATE($C20,-(H$1)),
DEMData[[Arrival Date]:[Arrival Date]],"&gt;"&amp;EDATE($C20,-(G$1)))</f>
        <v>0</v>
      </c>
      <c r="H20">
        <f>COUNTIFS(
DEMData[[Patient_ID]:[Patient_ID]],$B20,
DEMData[[Arrival Date]:[Arrival Date]],"&lt;="&amp;EDATE($C20,-(I$1)),
DEMData[[Arrival Date]:[Arrival Date]],"&gt;"&amp;EDATE($C20,-(H$1)))</f>
        <v>0</v>
      </c>
      <c r="I20">
        <f>COUNTIFS(
DEMData[[Patient_ID]:[Patient_ID]],$B20,
DEMData[[Arrival Date]:[Arrival Date]],"&lt;="&amp;EDATE($C20,-(J$1)),
DEMData[[Arrival Date]:[Arrival Date]],"&gt;"&amp;EDATE($C20,-(I$1)))</f>
        <v>1</v>
      </c>
      <c r="J20">
        <f>COUNTIFS(
DEMData[[Patient_ID]:[Patient_ID]],$B20,
DEMData[[Arrival Date]:[Arrival Date]],"&lt;="&amp;EDATE($C20,-(K$1)),
DEMData[[Arrival Date]:[Arrival Date]],"&gt;"&amp;EDATE($C20,-(J$1)))</f>
        <v>0</v>
      </c>
      <c r="K20">
        <f>COUNTIFS(
DEMData[[Patient_ID]:[Patient_ID]],$B20,
DEMData[[Arrival Date]:[Arrival Date]],"&lt;="&amp;EDATE($C20,-(L$1)),
DEMData[[Arrival Date]:[Arrival Date]],"&gt;"&amp;EDATE($C20,-(K$1)))</f>
        <v>1</v>
      </c>
      <c r="L20">
        <f>COUNTIFS(
DEMData[[Patient_ID]:[Patient_ID]],$B20,
DEMData[[Arrival Date]:[Arrival Date]],"&lt;="&amp;EDATE($C20,-(M$1)),
DEMData[[Arrival Date]:[Arrival Date]],"&gt;"&amp;EDATE($C20,-(L$1)))</f>
        <v>0</v>
      </c>
      <c r="M20">
        <f>COUNTIFS(
DEMData[[Patient_ID]:[Patient_ID]],$B20,
DEMData[[Arrival Date]:[Arrival Date]],"&lt;="&amp;EDATE($C20,-(N$1)),
DEMData[[Arrival Date]:[Arrival Date]],"&gt;"&amp;EDATE($C20,-(M$1)))</f>
        <v>0</v>
      </c>
      <c r="N20">
        <f>COUNTIFS(
DEMData[[Patient_ID]:[Patient_ID]],$B20,
DEMData[[Arrival Date]:[Arrival Date]],"&lt;="&amp;EDATE($C20,-(O$1)),
DEMData[[Arrival Date]:[Arrival Date]],"&gt;"&amp;EDATE($C20,-(N$1)))</f>
        <v>1</v>
      </c>
      <c r="O20">
        <f>COUNTIFS(
DEMData[[Patient_ID]:[Patient_ID]],$B20,
DEMData[[Arrival Date]:[Arrival Date]],"&lt;="&amp;EDATE($C20,-(P$1)),
DEMData[[Arrival Date]:[Arrival Date]],"&gt;"&amp;EDATE($C20,-(O$1)))</f>
        <v>0</v>
      </c>
      <c r="P20">
        <f>COUNTIFS(
DEMData[[Patient_ID]:[Patient_ID]],$B20,
DEMData[[Arrival Date]:[Arrival Date]],"&lt;="&amp;EDATE($C20,-(Q$1)),
DEMData[[Arrival Date]:[Arrival Date]],"&gt;"&amp;EDATE($C20,-(P$1)))</f>
        <v>1</v>
      </c>
      <c r="Q20">
        <f>COUNTIFS(
DEMData[[Patient_ID]:[Patient_ID]],$B20,
DEMData[[Arrival Date]:[Arrival Date]],"&lt;="&amp;$C20,
DEMData[[Arrival Date]:[Arrival Date]],"&gt;"&amp;EDATE($C20,-(Q$1)))</f>
        <v>2</v>
      </c>
      <c r="R20">
        <f>COUNTIFS(
DEMData[[Patient_ID]:[Patient_ID]],$B20,
DEMData[[Arrival Date]:[Arrival Date]],"&gt;"&amp;$C20,
DEMData[[Arrival Date]:[Arrival Date]],"&lt;="&amp;EDATE($C20,R$1))</f>
        <v>0</v>
      </c>
      <c r="S20">
        <f>COUNTIFS(
DEMData[[Patient_ID]:[Patient_ID]],$B20,
DEMData[[Arrival Date]:[Arrival Date]],"&gt;"&amp;EDATE($C20,R$1),
DEMData[[Arrival Date]:[Arrival Date]],"&lt;="&amp;EDATE($C20,S$1))</f>
        <v>0</v>
      </c>
      <c r="T20">
        <f>COUNTIFS(
DEMData[[Patient_ID]:[Patient_ID]],$B20,
DEMData[[Arrival Date]:[Arrival Date]],"&gt;"&amp;EDATE($C20,S$1),
DEMData[[Arrival Date]:[Arrival Date]],"&lt;="&amp;EDATE($C20,T$1))</f>
        <v>0</v>
      </c>
      <c r="U20">
        <f>COUNTIFS(
DEMData[[Patient_ID]:[Patient_ID]],$B20,
DEMData[[Arrival Date]:[Arrival Date]],"&gt;"&amp;EDATE($C20,T$1),
DEMData[[Arrival Date]:[Arrival Date]],"&lt;="&amp;EDATE($C20,U$1))</f>
        <v>0</v>
      </c>
      <c r="V20">
        <f>COUNTIFS(
DEMData[[Patient_ID]:[Patient_ID]],$B20,
DEMData[[Arrival Date]:[Arrival Date]],"&gt;"&amp;EDATE($C20,U$1),
DEMData[[Arrival Date]:[Arrival Date]],"&lt;="&amp;EDATE($C20,V$1))</f>
        <v>1</v>
      </c>
      <c r="W20">
        <f>COUNTIFS(
DEMData[[Patient_ID]:[Patient_ID]],$B20,
DEMData[[Arrival Date]:[Arrival Date]],"&gt;"&amp;EDATE($C20,V$1),
DEMData[[Arrival Date]:[Arrival Date]],"&lt;="&amp;EDATE($C20,W$1))</f>
        <v>1</v>
      </c>
      <c r="X20">
        <f>COUNTIFS(
DEMData[[Patient_ID]:[Patient_ID]],$B20,
DEMData[[Arrival Date]:[Arrival Date]],"&gt;"&amp;EDATE($C20,W$1),
DEMData[[Arrival Date]:[Arrival Date]],"&lt;="&amp;EDATE($C20,X$1))</f>
        <v>0</v>
      </c>
      <c r="Y20">
        <f>COUNTIFS(
DEMData[[Patient_ID]:[Patient_ID]],$B20,
DEMData[[Arrival Date]:[Arrival Date]],"&gt;"&amp;EDATE($C20,X$1),
DEMData[[Arrival Date]:[Arrival Date]],"&lt;="&amp;EDATE($C20,Y$1))</f>
        <v>0</v>
      </c>
      <c r="Z20">
        <f>COUNTIFS(
DEMData[[Patient_ID]:[Patient_ID]],$B20,
DEMData[[Arrival Date]:[Arrival Date]],"&gt;"&amp;EDATE($C20,Y$1),
DEMData[[Arrival Date]:[Arrival Date]],"&lt;="&amp;EDATE($C20,Z$1))</f>
        <v>0</v>
      </c>
      <c r="AA20">
        <f>COUNTIFS(
DEMData[[Patient_ID]:[Patient_ID]],$B20,
DEMData[[Arrival Date]:[Arrival Date]],"&gt;"&amp;EDATE($C20,Z$1),
DEMData[[Arrival Date]:[Arrival Date]],"&lt;="&amp;EDATE($C20,AA$1))</f>
        <v>0</v>
      </c>
      <c r="AB20">
        <f>COUNTIFS(
DEMData[[Patient_ID]:[Patient_ID]],$B20,
DEMData[[Arrival Date]:[Arrival Date]],"&gt;"&amp;EDATE($C20,AA$1),
DEMData[[Arrival Date]:[Arrival Date]],"&lt;="&amp;EDATE($C20,AB$1))</f>
        <v>0</v>
      </c>
      <c r="AC20">
        <f>COUNTIFS(
DEMData[[Patient_ID]:[Patient_ID]],$B20,
DEMData[[Arrival Date]:[Arrival Date]],"&gt;"&amp;EDATE($C20,AB$1),
DEMData[[Arrival Date]:[Arrival Date]],"&lt;="&amp;EDATE($C20,AC$1))</f>
        <v>0</v>
      </c>
    </row>
    <row r="21" spans="1:29" x14ac:dyDescent="0.25">
      <c r="A21">
        <v>19</v>
      </c>
      <c r="B21">
        <v>14</v>
      </c>
      <c r="C21" s="1">
        <v>43853</v>
      </c>
      <c r="D21" t="s">
        <v>9</v>
      </c>
      <c r="E21" t="str">
        <f t="shared" ca="1" si="0"/>
        <v>Out of RV Scope</v>
      </c>
      <c r="F21">
        <f>COUNTIFS(
DEMData[[Patient_ID]:[Patient_ID]],$B21,
DEMData[[Arrival Date]:[Arrival Date]],"&lt;="&amp;EDATE($C21,-(G$1)),
DEMData[[Arrival Date]:[Arrival Date]],"&gt;"&amp;EDATE($C21,-(F$1)))</f>
        <v>0</v>
      </c>
      <c r="G21">
        <f>COUNTIFS(
DEMData[[Patient_ID]:[Patient_ID]],$B21,
DEMData[[Arrival Date]:[Arrival Date]],"&lt;="&amp;EDATE($C21,-(H$1)),
DEMData[[Arrival Date]:[Arrival Date]],"&gt;"&amp;EDATE($C21,-(G$1)))</f>
        <v>0</v>
      </c>
      <c r="H21">
        <f>COUNTIFS(
DEMData[[Patient_ID]:[Patient_ID]],$B21,
DEMData[[Arrival Date]:[Arrival Date]],"&lt;="&amp;EDATE($C21,-(I$1)),
DEMData[[Arrival Date]:[Arrival Date]],"&gt;"&amp;EDATE($C21,-(H$1)))</f>
        <v>0</v>
      </c>
      <c r="I21">
        <f>COUNTIFS(
DEMData[[Patient_ID]:[Patient_ID]],$B21,
DEMData[[Arrival Date]:[Arrival Date]],"&lt;="&amp;EDATE($C21,-(J$1)),
DEMData[[Arrival Date]:[Arrival Date]],"&gt;"&amp;EDATE($C21,-(I$1)))</f>
        <v>0</v>
      </c>
      <c r="J21">
        <f>COUNTIFS(
DEMData[[Patient_ID]:[Patient_ID]],$B21,
DEMData[[Arrival Date]:[Arrival Date]],"&lt;="&amp;EDATE($C21,-(K$1)),
DEMData[[Arrival Date]:[Arrival Date]],"&gt;"&amp;EDATE($C21,-(J$1)))</f>
        <v>0</v>
      </c>
      <c r="K21">
        <f>COUNTIFS(
DEMData[[Patient_ID]:[Patient_ID]],$B21,
DEMData[[Arrival Date]:[Arrival Date]],"&lt;="&amp;EDATE($C21,-(L$1)),
DEMData[[Arrival Date]:[Arrival Date]],"&gt;"&amp;EDATE($C21,-(K$1)))</f>
        <v>0</v>
      </c>
      <c r="L21">
        <f>COUNTIFS(
DEMData[[Patient_ID]:[Patient_ID]],$B21,
DEMData[[Arrival Date]:[Arrival Date]],"&lt;="&amp;EDATE($C21,-(M$1)),
DEMData[[Arrival Date]:[Arrival Date]],"&gt;"&amp;EDATE($C21,-(L$1)))</f>
        <v>1</v>
      </c>
      <c r="M21">
        <f>COUNTIFS(
DEMData[[Patient_ID]:[Patient_ID]],$B21,
DEMData[[Arrival Date]:[Arrival Date]],"&lt;="&amp;EDATE($C21,-(N$1)),
DEMData[[Arrival Date]:[Arrival Date]],"&gt;"&amp;EDATE($C21,-(M$1)))</f>
        <v>0</v>
      </c>
      <c r="N21">
        <f>COUNTIFS(
DEMData[[Patient_ID]:[Patient_ID]],$B21,
DEMData[[Arrival Date]:[Arrival Date]],"&lt;="&amp;EDATE($C21,-(O$1)),
DEMData[[Arrival Date]:[Arrival Date]],"&gt;"&amp;EDATE($C21,-(N$1)))</f>
        <v>0</v>
      </c>
      <c r="O21">
        <f>COUNTIFS(
DEMData[[Patient_ID]:[Patient_ID]],$B21,
DEMData[[Arrival Date]:[Arrival Date]],"&lt;="&amp;EDATE($C21,-(P$1)),
DEMData[[Arrival Date]:[Arrival Date]],"&gt;"&amp;EDATE($C21,-(O$1)))</f>
        <v>1</v>
      </c>
      <c r="P21">
        <f>COUNTIFS(
DEMData[[Patient_ID]:[Patient_ID]],$B21,
DEMData[[Arrival Date]:[Arrival Date]],"&lt;="&amp;EDATE($C21,-(Q$1)),
DEMData[[Arrival Date]:[Arrival Date]],"&gt;"&amp;EDATE($C21,-(P$1)))</f>
        <v>0</v>
      </c>
      <c r="Q21">
        <f>COUNTIFS(
DEMData[[Patient_ID]:[Patient_ID]],$B21,
DEMData[[Arrival Date]:[Arrival Date]],"&lt;="&amp;$C21,
DEMData[[Arrival Date]:[Arrival Date]],"&gt;"&amp;EDATE($C21,-(Q$1)))</f>
        <v>0</v>
      </c>
      <c r="R21">
        <f>COUNTIFS(
DEMData[[Patient_ID]:[Patient_ID]],$B21,
DEMData[[Arrival Date]:[Arrival Date]],"&gt;"&amp;$C21,
DEMData[[Arrival Date]:[Arrival Date]],"&lt;="&amp;EDATE($C21,R$1))</f>
        <v>0</v>
      </c>
      <c r="S21">
        <f>COUNTIFS(
DEMData[[Patient_ID]:[Patient_ID]],$B21,
DEMData[[Arrival Date]:[Arrival Date]],"&gt;"&amp;EDATE($C21,R$1),
DEMData[[Arrival Date]:[Arrival Date]],"&lt;="&amp;EDATE($C21,S$1))</f>
        <v>0</v>
      </c>
      <c r="T21">
        <f>COUNTIFS(
DEMData[[Patient_ID]:[Patient_ID]],$B21,
DEMData[[Arrival Date]:[Arrival Date]],"&gt;"&amp;EDATE($C21,S$1),
DEMData[[Arrival Date]:[Arrival Date]],"&lt;="&amp;EDATE($C21,T$1))</f>
        <v>0</v>
      </c>
      <c r="U21">
        <f>COUNTIFS(
DEMData[[Patient_ID]:[Patient_ID]],$B21,
DEMData[[Arrival Date]:[Arrival Date]],"&gt;"&amp;EDATE($C21,T$1),
DEMData[[Arrival Date]:[Arrival Date]],"&lt;="&amp;EDATE($C21,U$1))</f>
        <v>0</v>
      </c>
      <c r="V21">
        <f>COUNTIFS(
DEMData[[Patient_ID]:[Patient_ID]],$B21,
DEMData[[Arrival Date]:[Arrival Date]],"&gt;"&amp;EDATE($C21,U$1),
DEMData[[Arrival Date]:[Arrival Date]],"&lt;="&amp;EDATE($C21,V$1))</f>
        <v>0</v>
      </c>
      <c r="W21">
        <f>COUNTIFS(
DEMData[[Patient_ID]:[Patient_ID]],$B21,
DEMData[[Arrival Date]:[Arrival Date]],"&gt;"&amp;EDATE($C21,V$1),
DEMData[[Arrival Date]:[Arrival Date]],"&lt;="&amp;EDATE($C21,W$1))</f>
        <v>0</v>
      </c>
      <c r="X21">
        <f>COUNTIFS(
DEMData[[Patient_ID]:[Patient_ID]],$B21,
DEMData[[Arrival Date]:[Arrival Date]],"&gt;"&amp;EDATE($C21,W$1),
DEMData[[Arrival Date]:[Arrival Date]],"&lt;="&amp;EDATE($C21,X$1))</f>
        <v>0</v>
      </c>
      <c r="Y21">
        <f>COUNTIFS(
DEMData[[Patient_ID]:[Patient_ID]],$B21,
DEMData[[Arrival Date]:[Arrival Date]],"&gt;"&amp;EDATE($C21,X$1),
DEMData[[Arrival Date]:[Arrival Date]],"&lt;="&amp;EDATE($C21,Y$1))</f>
        <v>0</v>
      </c>
      <c r="Z21">
        <f>COUNTIFS(
DEMData[[Patient_ID]:[Patient_ID]],$B21,
DEMData[[Arrival Date]:[Arrival Date]],"&gt;"&amp;EDATE($C21,Y$1),
DEMData[[Arrival Date]:[Arrival Date]],"&lt;="&amp;EDATE($C21,Z$1))</f>
        <v>0</v>
      </c>
      <c r="AA21">
        <f>COUNTIFS(
DEMData[[Patient_ID]:[Patient_ID]],$B21,
DEMData[[Arrival Date]:[Arrival Date]],"&gt;"&amp;EDATE($C21,Z$1),
DEMData[[Arrival Date]:[Arrival Date]],"&lt;="&amp;EDATE($C21,AA$1))</f>
        <v>0</v>
      </c>
      <c r="AB21">
        <f>COUNTIFS(
DEMData[[Patient_ID]:[Patient_ID]],$B21,
DEMData[[Arrival Date]:[Arrival Date]],"&gt;"&amp;EDATE($C21,AA$1),
DEMData[[Arrival Date]:[Arrival Date]],"&lt;="&amp;EDATE($C21,AB$1))</f>
        <v>0</v>
      </c>
      <c r="AC21">
        <f>COUNTIFS(
DEMData[[Patient_ID]:[Patient_ID]],$B21,
DEMData[[Arrival Date]:[Arrival Date]],"&gt;"&amp;EDATE($C21,AB$1),
DEMData[[Arrival Date]:[Arrival Date]],"&lt;="&amp;EDATE($C21,AC$1))</f>
        <v>0</v>
      </c>
    </row>
    <row r="22" spans="1:29" x14ac:dyDescent="0.25">
      <c r="A22">
        <v>20</v>
      </c>
      <c r="B22">
        <v>15</v>
      </c>
      <c r="C22" s="1">
        <v>43620</v>
      </c>
      <c r="D22" t="s">
        <v>19</v>
      </c>
      <c r="E22" t="str">
        <f t="shared" ca="1" si="0"/>
        <v>Out of RV Scope</v>
      </c>
      <c r="F22">
        <f>COUNTIFS(
DEMData[[Patient_ID]:[Patient_ID]],$B22,
DEMData[[Arrival Date]:[Arrival Date]],"&lt;="&amp;EDATE($C22,-(G$1)),
DEMData[[Arrival Date]:[Arrival Date]],"&gt;"&amp;EDATE($C22,-(F$1)))</f>
        <v>0</v>
      </c>
      <c r="G22">
        <f>COUNTIFS(
DEMData[[Patient_ID]:[Patient_ID]],$B22,
DEMData[[Arrival Date]:[Arrival Date]],"&lt;="&amp;EDATE($C22,-(H$1)),
DEMData[[Arrival Date]:[Arrival Date]],"&gt;"&amp;EDATE($C22,-(G$1)))</f>
        <v>0</v>
      </c>
      <c r="H22">
        <f>COUNTIFS(
DEMData[[Patient_ID]:[Patient_ID]],$B22,
DEMData[[Arrival Date]:[Arrival Date]],"&lt;="&amp;EDATE($C22,-(I$1)),
DEMData[[Arrival Date]:[Arrival Date]],"&gt;"&amp;EDATE($C22,-(H$1)))</f>
        <v>0</v>
      </c>
      <c r="I22">
        <f>COUNTIFS(
DEMData[[Patient_ID]:[Patient_ID]],$B22,
DEMData[[Arrival Date]:[Arrival Date]],"&lt;="&amp;EDATE($C22,-(J$1)),
DEMData[[Arrival Date]:[Arrival Date]],"&gt;"&amp;EDATE($C22,-(I$1)))</f>
        <v>0</v>
      </c>
      <c r="J22">
        <f>COUNTIFS(
DEMData[[Patient_ID]:[Patient_ID]],$B22,
DEMData[[Arrival Date]:[Arrival Date]],"&lt;="&amp;EDATE($C22,-(K$1)),
DEMData[[Arrival Date]:[Arrival Date]],"&gt;"&amp;EDATE($C22,-(J$1)))</f>
        <v>0</v>
      </c>
      <c r="K22">
        <f>COUNTIFS(
DEMData[[Patient_ID]:[Patient_ID]],$B22,
DEMData[[Arrival Date]:[Arrival Date]],"&lt;="&amp;EDATE($C22,-(L$1)),
DEMData[[Arrival Date]:[Arrival Date]],"&gt;"&amp;EDATE($C22,-(K$1)))</f>
        <v>0</v>
      </c>
      <c r="L22">
        <f>COUNTIFS(
DEMData[[Patient_ID]:[Patient_ID]],$B22,
DEMData[[Arrival Date]:[Arrival Date]],"&lt;="&amp;EDATE($C22,-(M$1)),
DEMData[[Arrival Date]:[Arrival Date]],"&gt;"&amp;EDATE($C22,-(L$1)))</f>
        <v>0</v>
      </c>
      <c r="M22">
        <f>COUNTIFS(
DEMData[[Patient_ID]:[Patient_ID]],$B22,
DEMData[[Arrival Date]:[Arrival Date]],"&lt;="&amp;EDATE($C22,-(N$1)),
DEMData[[Arrival Date]:[Arrival Date]],"&gt;"&amp;EDATE($C22,-(M$1)))</f>
        <v>0</v>
      </c>
      <c r="N22">
        <f>COUNTIFS(
DEMData[[Patient_ID]:[Patient_ID]],$B22,
DEMData[[Arrival Date]:[Arrival Date]],"&lt;="&amp;EDATE($C22,-(O$1)),
DEMData[[Arrival Date]:[Arrival Date]],"&gt;"&amp;EDATE($C22,-(N$1)))</f>
        <v>0</v>
      </c>
      <c r="O22">
        <f>COUNTIFS(
DEMData[[Patient_ID]:[Patient_ID]],$B22,
DEMData[[Arrival Date]:[Arrival Date]],"&lt;="&amp;EDATE($C22,-(P$1)),
DEMData[[Arrival Date]:[Arrival Date]],"&gt;"&amp;EDATE($C22,-(O$1)))</f>
        <v>0</v>
      </c>
      <c r="P22">
        <f>COUNTIFS(
DEMData[[Patient_ID]:[Patient_ID]],$B22,
DEMData[[Arrival Date]:[Arrival Date]],"&lt;="&amp;EDATE($C22,-(Q$1)),
DEMData[[Arrival Date]:[Arrival Date]],"&gt;"&amp;EDATE($C22,-(P$1)))</f>
        <v>0</v>
      </c>
      <c r="Q22">
        <f>COUNTIFS(
DEMData[[Patient_ID]:[Patient_ID]],$B22,
DEMData[[Arrival Date]:[Arrival Date]],"&lt;="&amp;$C22,
DEMData[[Arrival Date]:[Arrival Date]],"&gt;"&amp;EDATE($C22,-(Q$1)))</f>
        <v>2</v>
      </c>
      <c r="R22">
        <f>COUNTIFS(
DEMData[[Patient_ID]:[Patient_ID]],$B22,
DEMData[[Arrival Date]:[Arrival Date]],"&gt;"&amp;$C22,
DEMData[[Arrival Date]:[Arrival Date]],"&lt;="&amp;EDATE($C22,R$1))</f>
        <v>0</v>
      </c>
      <c r="S22">
        <f>COUNTIFS(
DEMData[[Patient_ID]:[Patient_ID]],$B22,
DEMData[[Arrival Date]:[Arrival Date]],"&gt;"&amp;EDATE($C22,R$1),
DEMData[[Arrival Date]:[Arrival Date]],"&lt;="&amp;EDATE($C22,S$1))</f>
        <v>0</v>
      </c>
      <c r="T22">
        <f>COUNTIFS(
DEMData[[Patient_ID]:[Patient_ID]],$B22,
DEMData[[Arrival Date]:[Arrival Date]],"&gt;"&amp;EDATE($C22,S$1),
DEMData[[Arrival Date]:[Arrival Date]],"&lt;="&amp;EDATE($C22,T$1))</f>
        <v>0</v>
      </c>
      <c r="U22">
        <f>COUNTIFS(
DEMData[[Patient_ID]:[Patient_ID]],$B22,
DEMData[[Arrival Date]:[Arrival Date]],"&gt;"&amp;EDATE($C22,T$1),
DEMData[[Arrival Date]:[Arrival Date]],"&lt;="&amp;EDATE($C22,U$1))</f>
        <v>0</v>
      </c>
      <c r="V22">
        <f>COUNTIFS(
DEMData[[Patient_ID]:[Patient_ID]],$B22,
DEMData[[Arrival Date]:[Arrival Date]],"&gt;"&amp;EDATE($C22,U$1),
DEMData[[Arrival Date]:[Arrival Date]],"&lt;="&amp;EDATE($C22,V$1))</f>
        <v>2</v>
      </c>
      <c r="W22">
        <f>COUNTIFS(
DEMData[[Patient_ID]:[Patient_ID]],$B22,
DEMData[[Arrival Date]:[Arrival Date]],"&gt;"&amp;EDATE($C22,V$1),
DEMData[[Arrival Date]:[Arrival Date]],"&lt;="&amp;EDATE($C22,W$1))</f>
        <v>0</v>
      </c>
      <c r="X22">
        <f>COUNTIFS(
DEMData[[Patient_ID]:[Patient_ID]],$B22,
DEMData[[Arrival Date]:[Arrival Date]],"&gt;"&amp;EDATE($C22,W$1),
DEMData[[Arrival Date]:[Arrival Date]],"&lt;="&amp;EDATE($C22,X$1))</f>
        <v>0</v>
      </c>
      <c r="Y22">
        <f>COUNTIFS(
DEMData[[Patient_ID]:[Patient_ID]],$B22,
DEMData[[Arrival Date]:[Arrival Date]],"&gt;"&amp;EDATE($C22,X$1),
DEMData[[Arrival Date]:[Arrival Date]],"&lt;="&amp;EDATE($C22,Y$1))</f>
        <v>0</v>
      </c>
      <c r="Z22">
        <f>COUNTIFS(
DEMData[[Patient_ID]:[Patient_ID]],$B22,
DEMData[[Arrival Date]:[Arrival Date]],"&gt;"&amp;EDATE($C22,Y$1),
DEMData[[Arrival Date]:[Arrival Date]],"&lt;="&amp;EDATE($C22,Z$1))</f>
        <v>0</v>
      </c>
      <c r="AA22">
        <f>COUNTIFS(
DEMData[[Patient_ID]:[Patient_ID]],$B22,
DEMData[[Arrival Date]:[Arrival Date]],"&gt;"&amp;EDATE($C22,Z$1),
DEMData[[Arrival Date]:[Arrival Date]],"&lt;="&amp;EDATE($C22,AA$1))</f>
        <v>0</v>
      </c>
      <c r="AB22">
        <f>COUNTIFS(
DEMData[[Patient_ID]:[Patient_ID]],$B22,
DEMData[[Arrival Date]:[Arrival Date]],"&gt;"&amp;EDATE($C22,AA$1),
DEMData[[Arrival Date]:[Arrival Date]],"&lt;="&amp;EDATE($C22,AB$1))</f>
        <v>0</v>
      </c>
      <c r="AC22">
        <f>COUNTIFS(
DEMData[[Patient_ID]:[Patient_ID]],$B22,
DEMData[[Arrival Date]:[Arrival Date]],"&gt;"&amp;EDATE($C22,AB$1),
DEMData[[Arrival Date]:[Arrival Date]],"&lt;="&amp;EDATE($C22,AC$1))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Referrals</vt:lpstr>
      <vt:lpstr>Patients</vt:lpstr>
      <vt:lpstr>DEM Presentations</vt:lpstr>
      <vt:lpstr>Status</vt:lpstr>
      <vt:lpstr>DEM_Pres_Count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Kynaston</dc:creator>
  <cp:lastModifiedBy>Doug Kynaston</cp:lastModifiedBy>
  <dcterms:created xsi:type="dcterms:W3CDTF">2020-04-16T00:42:55Z</dcterms:created>
  <dcterms:modified xsi:type="dcterms:W3CDTF">2020-04-20T22:18:28Z</dcterms:modified>
</cp:coreProperties>
</file>