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576509cae3584d/Consultancy/team head calculations/"/>
    </mc:Choice>
  </mc:AlternateContent>
  <xr:revisionPtr revIDLastSave="140" documentId="8_{443D8832-0E82-4E1D-BFD7-0AA51CFE0EDC}" xr6:coauthVersionLast="45" xr6:coauthVersionMax="45" xr10:uidLastSave="{DB6B11D3-11CD-4998-8877-B059FEBD823C}"/>
  <bookViews>
    <workbookView xWindow="0" yWindow="0" windowWidth="28800" windowHeight="15600" xr2:uid="{91787DCF-441A-47A1-B767-216ED35AAF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6" i="1" l="1"/>
  <c r="Z8" i="1"/>
  <c r="Z9" i="1"/>
  <c r="Z10" i="1"/>
  <c r="Z11" i="1"/>
  <c r="Z12" i="1"/>
  <c r="Z7" i="1"/>
  <c r="X12" i="1"/>
  <c r="X11" i="1"/>
  <c r="X10" i="1"/>
  <c r="X9" i="1"/>
  <c r="X8" i="1"/>
  <c r="X7" i="1"/>
  <c r="W12" i="1"/>
  <c r="W11" i="1"/>
  <c r="W10" i="1"/>
  <c r="W9" i="1"/>
  <c r="W8" i="1"/>
  <c r="W7" i="1"/>
  <c r="N22" i="1" l="1"/>
  <c r="F22" i="1"/>
  <c r="G23" i="1" l="1"/>
  <c r="J35" i="1" l="1"/>
  <c r="K33" i="1"/>
  <c r="O22" i="1"/>
  <c r="G22" i="1"/>
  <c r="I11" i="1"/>
  <c r="H11" i="1"/>
  <c r="Q11" i="1"/>
  <c r="P11" i="1"/>
  <c r="M11" i="1"/>
  <c r="L11" i="1"/>
  <c r="D13" i="1"/>
  <c r="E11" i="1"/>
  <c r="E13" i="1" s="1"/>
  <c r="D11" i="1"/>
  <c r="N24" i="1" l="1"/>
  <c r="F24" i="1"/>
  <c r="I13" i="1"/>
  <c r="Q13" i="1"/>
  <c r="M13" i="1"/>
  <c r="P13" i="1"/>
  <c r="L13" i="1"/>
  <c r="H13" i="1"/>
  <c r="G24" i="1" s="1"/>
  <c r="O23" i="1" l="1"/>
  <c r="O24" i="1" s="1"/>
  <c r="K34" i="1" s="1"/>
  <c r="K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tc={FC16369C-3810-40E8-9F58-1EADDB46F5FE}</author>
  </authors>
  <commentList>
    <comment ref="Z16" authorId="0" shapeId="0" xr:uid="{FC16369C-3810-40E8-9F58-1EADDB46F5FE}">
      <text>
        <t>[Threaded comment]
Your version of Excel allows you to read this threaded comment; however, any edits to it will get removed if the file is opened in a newer version of Excel. Learn more: https://go.microsoft.com/fwlink/?linkid=870924
Comment:
    Equal to cell K31</t>
      </text>
    </comment>
  </commentList>
</comments>
</file>

<file path=xl/sharedStrings.xml><?xml version="1.0" encoding="utf-8"?>
<sst xmlns="http://schemas.openxmlformats.org/spreadsheetml/2006/main" count="69" uniqueCount="26">
  <si>
    <t>Person 1</t>
  </si>
  <si>
    <t>stock 1</t>
  </si>
  <si>
    <t>stock 2</t>
  </si>
  <si>
    <t>Individual</t>
  </si>
  <si>
    <t>Team</t>
  </si>
  <si>
    <t>Total</t>
  </si>
  <si>
    <t>Person 2</t>
  </si>
  <si>
    <t>Person 3</t>
  </si>
  <si>
    <t>Person 4</t>
  </si>
  <si>
    <t>stock 4</t>
  </si>
  <si>
    <t>stock 8</t>
  </si>
  <si>
    <t>stock 5</t>
  </si>
  <si>
    <t>stock 6</t>
  </si>
  <si>
    <t>LM 1</t>
  </si>
  <si>
    <t>LM 2</t>
  </si>
  <si>
    <t>LM 3</t>
  </si>
  <si>
    <t>%weight</t>
  </si>
  <si>
    <t>Score</t>
  </si>
  <si>
    <t>* team weight provided in the depthead table of the model</t>
  </si>
  <si>
    <t>Scaled weight</t>
  </si>
  <si>
    <t>LM team weight</t>
  </si>
  <si>
    <t>LM 3 Score</t>
  </si>
  <si>
    <t>Actual weight</t>
  </si>
  <si>
    <t>* Notice cels K31 equals Z13</t>
  </si>
  <si>
    <t>Alternative calculation method:</t>
  </si>
  <si>
    <t>Individual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</si>
</sst>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/>
    <xf numFmtId="0" fontId="0" fillId="2" borderId="4" xfId="0" applyFill="1" applyBorder="1"/>
    <xf numFmtId="9" fontId="0" fillId="2" borderId="0" xfId="0" applyNumberForma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9" fontId="0" fillId="2" borderId="7" xfId="0" applyNumberFormat="1" applyFill="1" applyBorder="1"/>
    <xf numFmtId="9" fontId="0" fillId="2" borderId="0" xfId="1" applyFont="1" applyFill="1" applyBorder="1"/>
    <xf numFmtId="0" fontId="2" fillId="3" borderId="1" xfId="0" applyFont="1" applyFill="1" applyBorder="1"/>
    <xf numFmtId="0" fontId="0" fillId="3" borderId="4" xfId="0" applyFill="1" applyBorder="1"/>
    <xf numFmtId="9" fontId="0" fillId="3" borderId="0" xfId="0" applyNumberForma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9" fontId="0" fillId="3" borderId="7" xfId="0" applyNumberFormat="1" applyFill="1" applyBorder="1"/>
    <xf numFmtId="0" fontId="2" fillId="4" borderId="1" xfId="0" applyFont="1" applyFill="1" applyBorder="1"/>
    <xf numFmtId="0" fontId="0" fillId="4" borderId="4" xfId="0" applyFill="1" applyBorder="1"/>
    <xf numFmtId="9" fontId="0" fillId="4" borderId="0" xfId="0" applyNumberFormat="1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9" fontId="0" fillId="4" borderId="7" xfId="0" applyNumberFormat="1" applyFill="1" applyBorder="1"/>
    <xf numFmtId="0" fontId="2" fillId="5" borderId="1" xfId="0" applyFont="1" applyFill="1" applyBorder="1"/>
    <xf numFmtId="0" fontId="0" fillId="5" borderId="4" xfId="0" applyFill="1" applyBorder="1"/>
    <xf numFmtId="9" fontId="0" fillId="5" borderId="0" xfId="0" applyNumberFormat="1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9" fontId="0" fillId="5" borderId="7" xfId="0" applyNumberFormat="1" applyFill="1" applyBorder="1"/>
    <xf numFmtId="0" fontId="2" fillId="6" borderId="1" xfId="0" applyFont="1" applyFill="1" applyBorder="1"/>
    <xf numFmtId="0" fontId="0" fillId="6" borderId="4" xfId="0" applyFill="1" applyBorder="1"/>
    <xf numFmtId="9" fontId="0" fillId="6" borderId="0" xfId="0" applyNumberFormat="1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9" fontId="0" fillId="6" borderId="7" xfId="0" applyNumberForma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1" fontId="2" fillId="2" borderId="5" xfId="0" applyNumberFormat="1" applyFont="1" applyFill="1" applyBorder="1"/>
    <xf numFmtId="0" fontId="2" fillId="2" borderId="5" xfId="0" applyFont="1" applyFill="1" applyBorder="1"/>
    <xf numFmtId="1" fontId="2" fillId="2" borderId="8" xfId="0" applyNumberFormat="1" applyFont="1" applyFill="1" applyBorder="1"/>
    <xf numFmtId="1" fontId="2" fillId="3" borderId="5" xfId="0" applyNumberFormat="1" applyFont="1" applyFill="1" applyBorder="1"/>
    <xf numFmtId="0" fontId="2" fillId="3" borderId="5" xfId="0" applyFont="1" applyFill="1" applyBorder="1"/>
    <xf numFmtId="1" fontId="2" fillId="3" borderId="8" xfId="0" applyNumberFormat="1" applyFont="1" applyFill="1" applyBorder="1"/>
    <xf numFmtId="1" fontId="2" fillId="4" borderId="5" xfId="0" applyNumberFormat="1" applyFont="1" applyFill="1" applyBorder="1"/>
    <xf numFmtId="1" fontId="2" fillId="4" borderId="8" xfId="0" applyNumberFormat="1" applyFont="1" applyFill="1" applyBorder="1"/>
    <xf numFmtId="1" fontId="2" fillId="5" borderId="5" xfId="0" applyNumberFormat="1" applyFont="1" applyFill="1" applyBorder="1"/>
    <xf numFmtId="1" fontId="2" fillId="5" borderId="8" xfId="0" applyNumberFormat="1" applyFont="1" applyFill="1" applyBorder="1"/>
    <xf numFmtId="1" fontId="2" fillId="6" borderId="5" xfId="0" applyNumberFormat="1" applyFont="1" applyFill="1" applyBorder="1"/>
    <xf numFmtId="1" fontId="2" fillId="6" borderId="8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9" fontId="0" fillId="0" borderId="0" xfId="1" applyFont="1" applyBorder="1"/>
    <xf numFmtId="178" fontId="0" fillId="0" borderId="0" xfId="0" applyNumberFormat="1" applyBorder="1"/>
    <xf numFmtId="1" fontId="0" fillId="0" borderId="0" xfId="0" applyNumberFormat="1" applyBorder="1"/>
    <xf numFmtId="1" fontId="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right" vertical="top" wrapText="1"/>
    </xf>
    <xf numFmtId="0" fontId="2" fillId="8" borderId="0" xfId="0" applyFont="1" applyFill="1" applyBorder="1" applyAlignment="1">
      <alignment horizontal="right" vertical="top" wrapText="1"/>
    </xf>
    <xf numFmtId="0" fontId="2" fillId="7" borderId="0" xfId="0" applyFont="1" applyFill="1" applyBorder="1" applyAlignment="1">
      <alignment horizontal="right" vertical="top" wrapText="1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518763</xdr:colOff>
      <xdr:row>14</xdr:row>
      <xdr:rowOff>82320</xdr:rowOff>
    </xdr:from>
    <xdr:to>
      <xdr:col>15</xdr:col>
      <xdr:colOff>432403</xdr:colOff>
      <xdr:row>14</xdr:row>
      <xdr:rowOff>82320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A86648C-3F15-4301-8DF0-D2D0F7E4B66D}"/>
            </a:ext>
          </a:extLst>
        </xdr:cNvPr>
        <xdr:cNvCxnSpPr/>
      </xdr:nvCxnSpPr>
      <xdr:spPr>
        <a:xfrm rot="9624557">
          <a:off x="10145363" y="2292120"/>
          <a:ext cx="1463040" cy="0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575913</xdr:colOff>
      <xdr:row>14</xdr:row>
      <xdr:rowOff>95021</xdr:rowOff>
    </xdr:from>
    <xdr:to>
      <xdr:col>7</xdr:col>
      <xdr:colOff>451453</xdr:colOff>
      <xdr:row>14</xdr:row>
      <xdr:rowOff>95021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BCBCDF30-5469-466A-991E-130C753AA6D6}"/>
            </a:ext>
          </a:extLst>
        </xdr:cNvPr>
        <xdr:cNvCxnSpPr/>
      </xdr:nvCxnSpPr>
      <xdr:spPr>
        <a:xfrm rot="9624557">
          <a:off x="4271613" y="2304821"/>
          <a:ext cx="1463040" cy="0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260350</xdr:colOff>
      <xdr:row>13</xdr:row>
      <xdr:rowOff>19049</xdr:rowOff>
    </xdr:from>
    <xdr:to>
      <xdr:col>5</xdr:col>
      <xdr:colOff>266700</xdr:colOff>
      <xdr:row>16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6607AA73-C01B-4725-BC46-E0DA5D049E92}"/>
            </a:ext>
          </a:extLst>
        </xdr:cNvPr>
        <xdr:cNvCxnSpPr/>
      </xdr:nvCxnSpPr>
      <xdr:spPr>
        <a:xfrm>
          <a:off x="2305050" y="2044699"/>
          <a:ext cx="1657350" cy="533401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13</xdr:row>
      <xdr:rowOff>6349</xdr:rowOff>
    </xdr:from>
    <xdr:to>
      <xdr:col>13</xdr:col>
      <xdr:colOff>292100</xdr:colOff>
      <xdr:row>15</xdr:row>
      <xdr:rowOff>171450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CC6C05EB-DB41-4078-8C24-18BBD2376AB9}"/>
            </a:ext>
          </a:extLst>
        </xdr:cNvPr>
        <xdr:cNvCxnSpPr/>
      </xdr:nvCxnSpPr>
      <xdr:spPr>
        <a:xfrm>
          <a:off x="8261350" y="2031999"/>
          <a:ext cx="1657350" cy="533401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349242</xdr:colOff>
      <xdr:row>24</xdr:row>
      <xdr:rowOff>15875</xdr:rowOff>
    </xdr:from>
    <xdr:to>
      <xdr:col>9</xdr:col>
      <xdr:colOff>380992</xdr:colOff>
      <xdr:row>26</xdr:row>
      <xdr:rowOff>174625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4714F4B6-1138-49D8-85A8-AB1B3DA159CF}"/>
            </a:ext>
          </a:extLst>
        </xdr:cNvPr>
        <xdr:cNvCxnSpPr/>
      </xdr:nvCxnSpPr>
      <xdr:spPr>
        <a:xfrm>
          <a:off x="4048117" y="4032250"/>
          <a:ext cx="3270250" cy="523875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539750</xdr:colOff>
      <xdr:row>24</xdr:row>
      <xdr:rowOff>15108</xdr:rowOff>
    </xdr:from>
    <xdr:to>
      <xdr:col>13</xdr:col>
      <xdr:colOff>388517</xdr:colOff>
      <xdr:row>26</xdr:row>
      <xdr:rowOff>166688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ECA2E0E6-1DBF-4BFD-A110-A83F91B8443B}"/>
            </a:ext>
          </a:extLst>
        </xdr:cNvPr>
        <xdr:cNvCxnSpPr/>
      </xdr:nvCxnSpPr>
      <xdr:spPr>
        <a:xfrm flipH="1">
          <a:off x="7477125" y="4031483"/>
          <a:ext cx="3134892" cy="516705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are Udusegbe" id="{7D33B7A3-FB2E-42EA-8D9D-6FCCBE5EAE7E}" userId="4d576509cae3584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16" dT="2020-03-18T20:51:53.58" personId="{7D33B7A3-FB2E-42EA-8D9D-6FCCBE5EAE7E}" id="{FC16369C-3810-40E8-9F58-1EADDB46F5FE}">
    <text>Equal to cell K31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CFB8-8E99-4436-9203-82F26DC71949}">
  <dimension ref="C2:AB39"/>
  <sheetViews>
    <sheetView showGridLines="0" tabSelected="1" zoomScale="80" zoomScaleNormal="80" workbookViewId="0">
      <selection activeCell="Z16" sqref="Z16"/>
    </sheetView>
  </sheetViews>
  <sheetFormatPr defaultRowHeight="15" x14ac:dyDescent="0.25"/>
  <cols>
    <col min="3" max="5" width="11.85546875" customWidth="1"/>
    <col min="6" max="6" width="10.85546875" customWidth="1"/>
    <col min="7" max="9" width="11.85546875" customWidth="1"/>
    <col min="10" max="10" width="11.5703125" customWidth="1"/>
    <col min="11" max="13" width="11.85546875" customWidth="1"/>
    <col min="14" max="14" width="10.42578125" customWidth="1"/>
    <col min="15" max="17" width="11.85546875" customWidth="1"/>
    <col min="22" max="26" width="18.7109375" customWidth="1"/>
  </cols>
  <sheetData>
    <row r="2" spans="3:28" x14ac:dyDescent="0.25">
      <c r="T2" s="79" t="s">
        <v>24</v>
      </c>
    </row>
    <row r="4" spans="3:28" x14ac:dyDescent="0.25">
      <c r="T4" s="60"/>
      <c r="U4" s="61"/>
      <c r="V4" s="61"/>
      <c r="W4" s="61"/>
      <c r="X4" s="61"/>
      <c r="Y4" s="61"/>
      <c r="Z4" s="61"/>
      <c r="AA4" s="61"/>
      <c r="AB4" s="62"/>
    </row>
    <row r="5" spans="3:28" x14ac:dyDescent="0.25">
      <c r="T5" s="63"/>
      <c r="U5" s="64"/>
      <c r="V5" s="64"/>
      <c r="W5" s="64"/>
      <c r="X5" s="64"/>
      <c r="Y5" s="64"/>
      <c r="Z5" s="64"/>
      <c r="AA5" s="64"/>
      <c r="AB5" s="65"/>
    </row>
    <row r="6" spans="3:28" s="39" customFormat="1" x14ac:dyDescent="0.25">
      <c r="C6" s="1" t="s">
        <v>0</v>
      </c>
      <c r="D6" s="37" t="s">
        <v>16</v>
      </c>
      <c r="E6" s="38" t="s">
        <v>17</v>
      </c>
      <c r="G6" s="1" t="s">
        <v>6</v>
      </c>
      <c r="H6" s="37" t="s">
        <v>16</v>
      </c>
      <c r="I6" s="38" t="s">
        <v>17</v>
      </c>
      <c r="K6" s="9" t="s">
        <v>7</v>
      </c>
      <c r="L6" s="40" t="s">
        <v>16</v>
      </c>
      <c r="M6" s="41" t="s">
        <v>17</v>
      </c>
      <c r="O6" s="9" t="s">
        <v>8</v>
      </c>
      <c r="P6" s="40" t="s">
        <v>16</v>
      </c>
      <c r="Q6" s="41" t="s">
        <v>17</v>
      </c>
      <c r="T6" s="66"/>
      <c r="U6" s="67"/>
      <c r="V6" s="76" t="s">
        <v>25</v>
      </c>
      <c r="W6" s="77" t="s">
        <v>19</v>
      </c>
      <c r="X6" s="76" t="s">
        <v>17</v>
      </c>
      <c r="Y6" s="76" t="s">
        <v>20</v>
      </c>
      <c r="Z6" s="78" t="s">
        <v>22</v>
      </c>
      <c r="AA6" s="67"/>
      <c r="AB6" s="68"/>
    </row>
    <row r="7" spans="3:28" x14ac:dyDescent="0.25">
      <c r="C7" s="2" t="s">
        <v>1</v>
      </c>
      <c r="D7" s="3">
        <v>0.5</v>
      </c>
      <c r="E7" s="4">
        <v>120</v>
      </c>
      <c r="G7" s="2" t="s">
        <v>1</v>
      </c>
      <c r="H7" s="3">
        <v>0.3</v>
      </c>
      <c r="I7" s="4">
        <v>120</v>
      </c>
      <c r="K7" s="10" t="s">
        <v>1</v>
      </c>
      <c r="L7" s="11">
        <v>0.05</v>
      </c>
      <c r="M7" s="12">
        <v>120</v>
      </c>
      <c r="O7" s="10" t="s">
        <v>11</v>
      </c>
      <c r="P7" s="11">
        <v>0.1</v>
      </c>
      <c r="Q7" s="12">
        <v>50</v>
      </c>
      <c r="T7" s="63"/>
      <c r="U7" s="64" t="s">
        <v>0</v>
      </c>
      <c r="V7" s="69">
        <v>0.6</v>
      </c>
      <c r="W7" s="70">
        <f>V7/SUM(D11,H11)</f>
        <v>0.4285714285714286</v>
      </c>
      <c r="X7" s="71">
        <f>E11</f>
        <v>113.33333333333334</v>
      </c>
      <c r="Y7" s="70">
        <v>0.17</v>
      </c>
      <c r="Z7" s="70">
        <f>W7*Y7</f>
        <v>7.285714285714287E-2</v>
      </c>
      <c r="AA7" s="64"/>
      <c r="AB7" s="65"/>
    </row>
    <row r="8" spans="3:28" x14ac:dyDescent="0.25">
      <c r="C8" s="2" t="s">
        <v>2</v>
      </c>
      <c r="D8" s="3">
        <v>0.1</v>
      </c>
      <c r="E8" s="4">
        <v>80</v>
      </c>
      <c r="G8" s="2" t="s">
        <v>9</v>
      </c>
      <c r="H8" s="3">
        <v>0.3</v>
      </c>
      <c r="I8" s="4">
        <v>90</v>
      </c>
      <c r="K8" s="10"/>
      <c r="L8" s="11"/>
      <c r="M8" s="12"/>
      <c r="O8" s="10" t="s">
        <v>12</v>
      </c>
      <c r="P8" s="11">
        <v>0.3</v>
      </c>
      <c r="Q8" s="12">
        <v>60</v>
      </c>
      <c r="T8" s="63"/>
      <c r="U8" s="64" t="s">
        <v>6</v>
      </c>
      <c r="V8" s="69">
        <v>0.8</v>
      </c>
      <c r="W8" s="70">
        <f>V8/SUM(D11,H11)</f>
        <v>0.57142857142857151</v>
      </c>
      <c r="X8" s="71">
        <f>I11</f>
        <v>103.75</v>
      </c>
      <c r="Y8" s="70">
        <v>0.17</v>
      </c>
      <c r="Z8" s="70">
        <f t="shared" ref="Z8:Z12" si="0">W8*Y8</f>
        <v>9.714285714285717E-2</v>
      </c>
      <c r="AA8" s="64"/>
      <c r="AB8" s="65"/>
    </row>
    <row r="9" spans="3:28" x14ac:dyDescent="0.25">
      <c r="C9" s="2"/>
      <c r="D9" s="5"/>
      <c r="E9" s="4"/>
      <c r="G9" s="2" t="s">
        <v>10</v>
      </c>
      <c r="H9" s="8">
        <v>0.2</v>
      </c>
      <c r="I9" s="4">
        <v>100</v>
      </c>
      <c r="K9" s="10"/>
      <c r="L9" s="13"/>
      <c r="M9" s="12"/>
      <c r="O9" s="10"/>
      <c r="P9" s="13"/>
      <c r="Q9" s="12"/>
      <c r="T9" s="63"/>
      <c r="U9" s="64" t="s">
        <v>7</v>
      </c>
      <c r="V9" s="69">
        <v>0.05</v>
      </c>
      <c r="W9" s="70">
        <f>V9/SUM(L11,P11)</f>
        <v>0.11111111111111112</v>
      </c>
      <c r="X9" s="71">
        <f>M11</f>
        <v>120</v>
      </c>
      <c r="Y9" s="70">
        <v>0.03</v>
      </c>
      <c r="Z9" s="70">
        <f t="shared" si="0"/>
        <v>3.3333333333333335E-3</v>
      </c>
      <c r="AA9" s="64"/>
      <c r="AB9" s="65"/>
    </row>
    <row r="10" spans="3:28" x14ac:dyDescent="0.25">
      <c r="C10" s="2"/>
      <c r="D10" s="5"/>
      <c r="E10" s="4"/>
      <c r="G10" s="2"/>
      <c r="H10" s="5"/>
      <c r="I10" s="4"/>
      <c r="K10" s="10"/>
      <c r="L10" s="13"/>
      <c r="M10" s="12"/>
      <c r="O10" s="10"/>
      <c r="P10" s="13"/>
      <c r="Q10" s="12"/>
      <c r="T10" s="63"/>
      <c r="U10" s="64" t="s">
        <v>8</v>
      </c>
      <c r="V10" s="69">
        <v>0.4</v>
      </c>
      <c r="W10" s="70">
        <f>P11/SUM(L11,P11)</f>
        <v>0.88888888888888895</v>
      </c>
      <c r="X10" s="71">
        <f>Q11</f>
        <v>57.5</v>
      </c>
      <c r="Y10" s="70">
        <v>0.03</v>
      </c>
      <c r="Z10" s="70">
        <f t="shared" si="0"/>
        <v>2.6666666666666668E-2</v>
      </c>
      <c r="AA10" s="64"/>
      <c r="AB10" s="65"/>
    </row>
    <row r="11" spans="3:28" x14ac:dyDescent="0.25">
      <c r="C11" s="2" t="s">
        <v>3</v>
      </c>
      <c r="D11" s="3">
        <f>SUM(D7:D8)</f>
        <v>0.6</v>
      </c>
      <c r="E11" s="48">
        <f>SUMPRODUCT(D7:D8,E7:E8)/SUM(D7:D8)</f>
        <v>113.33333333333334</v>
      </c>
      <c r="G11" s="2" t="s">
        <v>3</v>
      </c>
      <c r="H11" s="3">
        <f>SUM(H7:H9)</f>
        <v>0.8</v>
      </c>
      <c r="I11" s="48">
        <f>SUMPRODUCT(H7:H9,I7:I9)/SUM(H7:H9)</f>
        <v>103.75</v>
      </c>
      <c r="K11" s="10" t="s">
        <v>3</v>
      </c>
      <c r="L11" s="11">
        <f>SUM(L7:L8)</f>
        <v>0.05</v>
      </c>
      <c r="M11" s="51">
        <f>SUMPRODUCT(L7:L8,M7:M8)/SUM(L7:L8)</f>
        <v>120</v>
      </c>
      <c r="O11" s="10" t="s">
        <v>3</v>
      </c>
      <c r="P11" s="11">
        <f>SUM(P7:P8)</f>
        <v>0.4</v>
      </c>
      <c r="Q11" s="51">
        <f>SUMPRODUCT(P7:P8,Q7:Q8)/SUM(P7:P8)</f>
        <v>57.5</v>
      </c>
      <c r="T11" s="63"/>
      <c r="U11" s="64" t="s">
        <v>13</v>
      </c>
      <c r="V11" s="69">
        <v>0.6</v>
      </c>
      <c r="W11" s="70">
        <f>V11</f>
        <v>0.6</v>
      </c>
      <c r="X11" s="71">
        <f>G22</f>
        <v>115</v>
      </c>
      <c r="Y11" s="70">
        <v>1</v>
      </c>
      <c r="Z11" s="70">
        <f t="shared" si="0"/>
        <v>0.6</v>
      </c>
      <c r="AA11" s="64"/>
      <c r="AB11" s="65"/>
    </row>
    <row r="12" spans="3:28" x14ac:dyDescent="0.25">
      <c r="C12" s="2" t="s">
        <v>4</v>
      </c>
      <c r="D12" s="3">
        <v>0</v>
      </c>
      <c r="E12" s="49">
        <v>0</v>
      </c>
      <c r="G12" s="2" t="s">
        <v>4</v>
      </c>
      <c r="H12" s="3">
        <v>0</v>
      </c>
      <c r="I12" s="49">
        <v>0</v>
      </c>
      <c r="K12" s="10" t="s">
        <v>4</v>
      </c>
      <c r="L12" s="11">
        <v>0</v>
      </c>
      <c r="M12" s="52">
        <v>0</v>
      </c>
      <c r="O12" s="10" t="s">
        <v>4</v>
      </c>
      <c r="P12" s="11">
        <v>0</v>
      </c>
      <c r="Q12" s="52">
        <v>0</v>
      </c>
      <c r="T12" s="63"/>
      <c r="U12" s="64" t="s">
        <v>14</v>
      </c>
      <c r="V12" s="69">
        <v>0.5</v>
      </c>
      <c r="W12" s="70">
        <f>N22</f>
        <v>0.5</v>
      </c>
      <c r="X12" s="71">
        <f>O22</f>
        <v>60</v>
      </c>
      <c r="Y12" s="70">
        <v>1</v>
      </c>
      <c r="Z12" s="70">
        <f t="shared" si="0"/>
        <v>0.5</v>
      </c>
      <c r="AA12" s="64"/>
      <c r="AB12" s="65"/>
    </row>
    <row r="13" spans="3:28" x14ac:dyDescent="0.25">
      <c r="C13" s="6" t="s">
        <v>5</v>
      </c>
      <c r="D13" s="7">
        <f>SUM(D11:D12)</f>
        <v>0.6</v>
      </c>
      <c r="E13" s="50">
        <f>SUMPRODUCT(D11:D12,E11:E12)/SUM(D11:D12)</f>
        <v>113.33333333333334</v>
      </c>
      <c r="G13" s="6" t="s">
        <v>5</v>
      </c>
      <c r="H13" s="7">
        <f>SUM(H11:H12)</f>
        <v>0.8</v>
      </c>
      <c r="I13" s="50">
        <f>SUMPRODUCT(H11:H12,I11:I12)/SUM(H11:H12)</f>
        <v>103.75</v>
      </c>
      <c r="K13" s="14" t="s">
        <v>5</v>
      </c>
      <c r="L13" s="15">
        <f>SUM(L11:L12)</f>
        <v>0.05</v>
      </c>
      <c r="M13" s="53">
        <f>SUMPRODUCT(L11:L12,M11:M12)/SUM(L11:L12)</f>
        <v>120</v>
      </c>
      <c r="O13" s="14" t="s">
        <v>5</v>
      </c>
      <c r="P13" s="15">
        <f>SUM(P11:P12)</f>
        <v>0.4</v>
      </c>
      <c r="Q13" s="53">
        <f>SUMPRODUCT(P11:P12,Q11:Q12)/SUM(P11:P12)</f>
        <v>57.5</v>
      </c>
      <c r="T13" s="63"/>
      <c r="U13" s="64"/>
      <c r="V13" s="64"/>
      <c r="W13" s="64"/>
      <c r="X13" s="64"/>
      <c r="Y13" s="64"/>
      <c r="Z13" s="64"/>
      <c r="AA13" s="64"/>
      <c r="AB13" s="65"/>
    </row>
    <row r="14" spans="3:28" x14ac:dyDescent="0.25">
      <c r="T14" s="63"/>
      <c r="U14" s="64"/>
      <c r="V14" s="64"/>
      <c r="W14" s="64"/>
      <c r="X14" s="64"/>
      <c r="Y14" s="64"/>
      <c r="Z14" s="64"/>
      <c r="AA14" s="64"/>
      <c r="AB14" s="65"/>
    </row>
    <row r="15" spans="3:28" x14ac:dyDescent="0.25">
      <c r="T15" s="63"/>
      <c r="U15" s="64"/>
      <c r="V15" s="64"/>
      <c r="W15" s="64"/>
      <c r="X15" s="64"/>
      <c r="Y15" s="64"/>
      <c r="Z15" s="64"/>
      <c r="AA15" s="64"/>
      <c r="AB15" s="65"/>
    </row>
    <row r="16" spans="3:28" x14ac:dyDescent="0.25">
      <c r="T16" s="63"/>
      <c r="U16" s="64"/>
      <c r="V16" s="64"/>
      <c r="W16" s="64"/>
      <c r="X16" s="64"/>
      <c r="Y16" s="67" t="s">
        <v>21</v>
      </c>
      <c r="Z16" s="72">
        <f>SUMPRODUCT(X7:X12,Z7:Z12)/SUM(Z7:Z12)</f>
        <v>91.745421245421241</v>
      </c>
      <c r="AA16" s="64"/>
      <c r="AB16" s="65"/>
    </row>
    <row r="17" spans="5:28" s="39" customFormat="1" x14ac:dyDescent="0.25">
      <c r="E17" s="16" t="s">
        <v>13</v>
      </c>
      <c r="F17" s="42" t="s">
        <v>16</v>
      </c>
      <c r="G17" s="43" t="s">
        <v>17</v>
      </c>
      <c r="M17" s="23" t="s">
        <v>14</v>
      </c>
      <c r="N17" s="44" t="s">
        <v>16</v>
      </c>
      <c r="O17" s="45" t="s">
        <v>17</v>
      </c>
      <c r="T17" s="66"/>
      <c r="U17" s="67"/>
      <c r="V17" s="67"/>
      <c r="W17" s="67"/>
      <c r="X17" s="67"/>
      <c r="Y17" s="67"/>
      <c r="Z17" s="67"/>
      <c r="AA17" s="67"/>
      <c r="AB17" s="68"/>
    </row>
    <row r="18" spans="5:28" x14ac:dyDescent="0.25">
      <c r="E18" s="17" t="s">
        <v>1</v>
      </c>
      <c r="F18" s="18">
        <v>0.5</v>
      </c>
      <c r="G18" s="19">
        <v>120</v>
      </c>
      <c r="M18" s="24" t="s">
        <v>12</v>
      </c>
      <c r="N18" s="25">
        <v>0.5</v>
      </c>
      <c r="O18" s="26">
        <v>60</v>
      </c>
      <c r="T18" s="63"/>
      <c r="U18" s="64"/>
      <c r="V18" s="64"/>
      <c r="W18" s="64"/>
      <c r="X18" s="64"/>
      <c r="Y18" s="64"/>
      <c r="Z18" s="64"/>
      <c r="AA18" s="64"/>
      <c r="AB18" s="65"/>
    </row>
    <row r="19" spans="5:28" x14ac:dyDescent="0.25">
      <c r="E19" s="17" t="s">
        <v>9</v>
      </c>
      <c r="F19" s="18">
        <v>0.1</v>
      </c>
      <c r="G19" s="19">
        <v>90</v>
      </c>
      <c r="M19" s="24"/>
      <c r="N19" s="25"/>
      <c r="O19" s="26"/>
      <c r="T19" s="63"/>
      <c r="U19" s="64"/>
      <c r="V19" s="64"/>
      <c r="W19" s="64"/>
      <c r="X19" s="64"/>
      <c r="Y19" s="67" t="s">
        <v>23</v>
      </c>
      <c r="Z19" s="64"/>
      <c r="AA19" s="64"/>
      <c r="AB19" s="65"/>
    </row>
    <row r="20" spans="5:28" x14ac:dyDescent="0.25">
      <c r="E20" s="17"/>
      <c r="F20" s="20"/>
      <c r="G20" s="19"/>
      <c r="M20" s="24"/>
      <c r="N20" s="27"/>
      <c r="O20" s="26"/>
      <c r="T20" s="63"/>
      <c r="U20" s="64"/>
      <c r="V20" s="64"/>
      <c r="W20" s="64"/>
      <c r="X20" s="64"/>
      <c r="Y20" s="64"/>
      <c r="Z20" s="64"/>
      <c r="AA20" s="64"/>
      <c r="AB20" s="65"/>
    </row>
    <row r="21" spans="5:28" x14ac:dyDescent="0.25">
      <c r="E21" s="17"/>
      <c r="F21" s="20"/>
      <c r="G21" s="19"/>
      <c r="M21" s="24"/>
      <c r="N21" s="27"/>
      <c r="O21" s="26"/>
      <c r="T21" s="73"/>
      <c r="U21" s="74"/>
      <c r="V21" s="74"/>
      <c r="W21" s="74"/>
      <c r="X21" s="74"/>
      <c r="Y21" s="74"/>
      <c r="Z21" s="74"/>
      <c r="AA21" s="74"/>
      <c r="AB21" s="75"/>
    </row>
    <row r="22" spans="5:28" x14ac:dyDescent="0.25">
      <c r="E22" s="17" t="s">
        <v>3</v>
      </c>
      <c r="F22" s="18">
        <f>SUM(F18:F19)</f>
        <v>0.6</v>
      </c>
      <c r="G22" s="54">
        <f>SUMPRODUCT(F18:F19,G18:G19)/SUM(F18:F19)</f>
        <v>115</v>
      </c>
      <c r="M22" s="24" t="s">
        <v>3</v>
      </c>
      <c r="N22" s="25">
        <f>SUM(N18)</f>
        <v>0.5</v>
      </c>
      <c r="O22" s="56">
        <f>SUMPRODUCT(N18:N19,O18:O19)/SUM(N18:N19)</f>
        <v>60</v>
      </c>
    </row>
    <row r="23" spans="5:28" x14ac:dyDescent="0.25">
      <c r="E23" s="17" t="s">
        <v>4</v>
      </c>
      <c r="F23" s="18">
        <v>0.17</v>
      </c>
      <c r="G23" s="54">
        <f>(D13*E13+H13*I13)/(D13+H13)</f>
        <v>107.85714285714286</v>
      </c>
      <c r="M23" s="24" t="s">
        <v>4</v>
      </c>
      <c r="N23" s="25">
        <v>0.03</v>
      </c>
      <c r="O23" s="56">
        <f>(L13*M13+P13*Q13)/(L13+P13)</f>
        <v>64.444444444444443</v>
      </c>
    </row>
    <row r="24" spans="5:28" x14ac:dyDescent="0.25">
      <c r="E24" s="21" t="s">
        <v>5</v>
      </c>
      <c r="F24" s="22">
        <f>SUM(F22:F23)</f>
        <v>0.77</v>
      </c>
      <c r="G24" s="55">
        <f>SUMPRODUCT(F22:F23,G22:G23)/SUM(F22:F23)</f>
        <v>113.42300556586271</v>
      </c>
      <c r="M24" s="28" t="s">
        <v>5</v>
      </c>
      <c r="N24" s="29">
        <f>SUM(N22:N23)</f>
        <v>0.53</v>
      </c>
      <c r="O24" s="57">
        <f>SUMPRODUCT(N22:N23,O22:O23)/SUM(N22:N23)</f>
        <v>60.251572327044023</v>
      </c>
    </row>
    <row r="28" spans="5:28" s="39" customFormat="1" x14ac:dyDescent="0.25">
      <c r="I28" s="30" t="s">
        <v>15</v>
      </c>
      <c r="J28" s="46" t="s">
        <v>16</v>
      </c>
      <c r="K28" s="47" t="s">
        <v>17</v>
      </c>
    </row>
    <row r="29" spans="5:28" x14ac:dyDescent="0.25">
      <c r="I29" s="31" t="s">
        <v>9</v>
      </c>
      <c r="J29" s="32">
        <v>0.5</v>
      </c>
      <c r="K29" s="33">
        <v>90</v>
      </c>
    </row>
    <row r="30" spans="5:28" x14ac:dyDescent="0.25">
      <c r="I30" s="31"/>
      <c r="J30" s="32"/>
      <c r="K30" s="33"/>
    </row>
    <row r="31" spans="5:28" x14ac:dyDescent="0.25">
      <c r="I31" s="31"/>
      <c r="J31" s="34"/>
      <c r="K31" s="33"/>
    </row>
    <row r="32" spans="5:28" x14ac:dyDescent="0.25">
      <c r="I32" s="31"/>
      <c r="J32" s="34"/>
      <c r="K32" s="33"/>
    </row>
    <row r="33" spans="3:11" x14ac:dyDescent="0.25">
      <c r="I33" s="31" t="s">
        <v>3</v>
      </c>
      <c r="J33" s="32">
        <v>0.1</v>
      </c>
      <c r="K33" s="58">
        <f>SUMPRODUCT(J29:J30,K29:K30)/SUM(J29:J30)</f>
        <v>90</v>
      </c>
    </row>
    <row r="34" spans="3:11" x14ac:dyDescent="0.25">
      <c r="I34" s="31" t="s">
        <v>4</v>
      </c>
      <c r="J34" s="32">
        <v>0.2</v>
      </c>
      <c r="K34" s="58">
        <f>(F24*G24+N24*O24)/(F24+N24)</f>
        <v>91.745421245421241</v>
      </c>
    </row>
    <row r="35" spans="3:11" x14ac:dyDescent="0.25">
      <c r="I35" s="35" t="s">
        <v>5</v>
      </c>
      <c r="J35" s="36">
        <f>SUM(J33:J34)</f>
        <v>0.30000000000000004</v>
      </c>
      <c r="K35" s="59">
        <f>SUMPRODUCT(J33:J34,K33:K34)/SUM(J33:J34)</f>
        <v>91.163614163614156</v>
      </c>
    </row>
    <row r="39" spans="3:11" x14ac:dyDescent="0.25">
      <c r="C39" s="39" t="s">
        <v>18</v>
      </c>
    </row>
  </sheetData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 Udusegbe</dc:creator>
  <cp:lastModifiedBy>Bare Udusegbe</cp:lastModifiedBy>
  <dcterms:created xsi:type="dcterms:W3CDTF">2020-02-19T10:31:15Z</dcterms:created>
  <dcterms:modified xsi:type="dcterms:W3CDTF">2020-03-18T20:52:05Z</dcterms:modified>
</cp:coreProperties>
</file>