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aken\Desktop\"/>
    </mc:Choice>
  </mc:AlternateContent>
  <xr:revisionPtr revIDLastSave="0" documentId="13_ncr:1_{159A331A-00A4-42B1-8CCD-D962C8F8AF1B}" xr6:coauthVersionLast="47" xr6:coauthVersionMax="47" xr10:uidLastSave="{00000000-0000-0000-0000-000000000000}"/>
  <bookViews>
    <workbookView xWindow="22932" yWindow="-108" windowWidth="23256" windowHeight="14160" xr2:uid="{21710B91-EFEF-4638-AD8A-EC68013CC4FC}"/>
  </bookViews>
  <sheets>
    <sheet name="8.NOTES" sheetId="8" r:id="rId1"/>
    <sheet name="Further Work" sheetId="41" state="veryHidden" r:id="rId2"/>
    <sheet name="Version History" sheetId="63" state="hidden" r:id="rId3"/>
    <sheet name="GLACCT LIsts" sheetId="49" state="hidden" r:id="rId4"/>
    <sheet name="TO DO" sheetId="84" state="hidden" r:id="rId5"/>
    <sheet name="Files from Branches_Names" sheetId="97" state="hidden" r:id="rId6"/>
  </sheets>
  <definedNames>
    <definedName name="_xlnm._FilterDatabase" localSheetId="4" hidden="1">'TO DO'!$C$3:$C$50</definedName>
    <definedName name="CIQWBGuid" hidden="1">"Accounts Dec 2013.xlsx"</definedName>
    <definedName name="ExternalData_1" localSheetId="5" hidden="1">'Files from Branches_Names'!$A$4:$D$21</definedName>
    <definedName name="r_xInvestmentproperties" comment="This dewfines the range of the Note">'8.NOTES'!$E$2:$Z$23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CCSDA Standard Chart of Accounts_c5742677-3954-4f43-9ca0-c250be6a1e14" name="CCSDA Standard Chart of Accounts" connection="Query - CCSDA Standard Chart of Accounts"/>
          <x15:modelTable id="t_AccredoTrialBalance  2_33996ca6-8550-49eb-b5b6-c6b626b1d641" name="t_AccredoTrialBalance  2" connection="Query - t_AccredoTrialBalance (2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8" l="1"/>
  <c r="A22" i="8"/>
  <c r="A20" i="8"/>
  <c r="A14" i="8"/>
  <c r="A15" i="8"/>
  <c r="A16" i="8"/>
  <c r="A13" i="8"/>
  <c r="B20" i="8"/>
  <c r="B11" i="8"/>
  <c r="A11" i="8"/>
  <c r="B18" i="8"/>
  <c r="B17" i="8"/>
  <c r="B16" i="8"/>
  <c r="B15" i="8"/>
  <c r="B14" i="8"/>
  <c r="B13" i="8"/>
  <c r="S15" i="8" a="1"/>
  <c r="S15" i="8" s="1"/>
  <c r="S16" i="8" a="1"/>
  <c r="S16" i="8" s="1"/>
  <c r="S5" i="8" a="1"/>
  <c r="S5" i="8" s="1"/>
  <c r="S6" i="8" a="1"/>
  <c r="S6" i="8" s="1"/>
  <c r="S7" i="8" a="1"/>
  <c r="S7" i="8" s="1"/>
  <c r="S8" i="8" a="1"/>
  <c r="S8" i="8" s="1"/>
  <c r="S9" i="8" a="1"/>
  <c r="S9" i="8" s="1"/>
  <c r="B5" i="8"/>
  <c r="B6" i="8"/>
  <c r="B7" i="8"/>
  <c r="B8" i="8"/>
  <c r="B9" i="8"/>
  <c r="B4" i="8"/>
  <c r="A9" i="8"/>
  <c r="A8" i="8"/>
  <c r="A7" i="8"/>
  <c r="A6" i="8"/>
  <c r="A4" i="8"/>
  <c r="A5" i="8"/>
  <c r="U20" i="8" l="1"/>
  <c r="U11" i="8"/>
  <c r="U15" i="8"/>
  <c r="U14" i="8"/>
  <c r="U13" i="8"/>
  <c r="U6" i="8"/>
  <c r="U8" i="8"/>
  <c r="U9" i="8"/>
  <c r="U5" i="8"/>
  <c r="U4" i="8"/>
  <c r="E18" i="8"/>
  <c r="E17" i="8"/>
  <c r="A17" i="8" l="1"/>
  <c r="S17" i="8" a="1"/>
  <c r="S17" i="8" s="1"/>
  <c r="S18" i="8" a="1"/>
  <c r="S18" i="8" s="1"/>
  <c r="A18" i="8"/>
  <c r="U17" i="8"/>
  <c r="U18" i="8"/>
  <c r="S20" i="8" l="1"/>
  <c r="Q13" i="8" s="1"/>
  <c r="S11" i="8"/>
  <c r="Q20" i="8" l="1"/>
  <c r="S22" i="8" l="1"/>
  <c r="Q4" i="8" s="1"/>
  <c r="Q11" i="8" s="1"/>
  <c r="Q22" i="8" s="1"/>
  <c r="C2" i="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807E8D-2CDF-412A-8128-4DCD174F7253}" keepAlive="1" name="Query - All Entities" description="Connection to the 'All Entities' query in the workbook." type="5" refreshedVersion="7" saveData="1">
    <dbPr connection="Provider=Microsoft.Mashup.OleDb.1;Data Source=$Workbook$;Location=&quot;All Entities&quot;;Extended Properties=&quot;&quot;" command="SELECT * FROM [All Entities]"/>
  </connection>
  <connection id="2" xr16:uid="{FFCFDE14-DCB2-4792-A95B-B61968DAAA5C}" name="Query - CCSDA Standard Chart of Accounts" description="Connection to the 'CCSDA Standard Chart of Accounts' query in the workbook." type="100" refreshedVersion="7" minRefreshableVersion="5" saveData="1">
    <extLst>
      <ext xmlns:x15="http://schemas.microsoft.com/office/spreadsheetml/2010/11/main" uri="{DE250136-89BD-433C-8126-D09CA5730AF9}">
        <x15:connection id="182395c6-2ab0-447b-960c-ceebba8c8978" excludeFromRefreshAll="1">
          <x15:oledbPr connection="Provider=Microsoft.Mashup.OleDb.1;Data Source=$Workbook$;Location=&quot;CCSDA Standard Chart of Accounts&quot;;Extended Properties=&quot;&quot;">
            <x15:dbTables>
              <x15:dbTable name="CCSDA Standard Chart of Accounts"/>
            </x15:dbTables>
          </x15:oledbPr>
        </x15:connection>
      </ext>
    </extLst>
  </connection>
  <connection id="3" xr16:uid="{7F932527-6A8A-4821-9E17-6F62DB07B9ED}" keepAlive="1" name="Query - f_Accounts Payable _LY" description="Connection to the 'f_Accounts Payable _LY' query in the workbook." type="5" refreshedVersion="0">
    <dbPr connection="Provider=Microsoft.Mashup.OleDb.1;Data Source=$Workbook$;Location=&quot;f_Accounts Payable _LY&quot;;Extended Properties=&quot;&quot;" command="SELECT * FROM [f_Accounts Payable _LY]"/>
  </connection>
  <connection id="4" xr16:uid="{00402337-D058-4F6C-AC93-08FA568CA79D}" keepAlive="1" name="Query - f_Accounts Receivable _LY" description="Connection to the 'f_Accounts Receivable _LY' query in the workbook." type="5" refreshedVersion="0">
    <dbPr connection="Provider=Microsoft.Mashup.OleDb.1;Data Source=$Workbook$;Location=&quot;f_Accounts Receivable _LY&quot;;Extended Properties=&quot;&quot;" command="SELECT * FROM [f_Accounts Receivable _LY]"/>
  </connection>
  <connection id="5" xr16:uid="{97AFFD5A-4252-4FD8-A94E-266E264BF71F}" keepAlive="1" name="Query - f_AllLoans" description="Connection to the 'f_AllLoans' query in the workbook." type="5" refreshedVersion="7" saveData="1">
    <dbPr connection="Provider=Microsoft.Mashup.OleDb.1;Data Source=$Workbook$;Location=f_AllLoans;Extended Properties=&quot;&quot;" command="SELECT * FROM [f_AllLoans]"/>
  </connection>
  <connection id="6" xr16:uid="{DD463D9A-AC15-4389-9B00-209463565A2E}" keepAlive="1" name="Query - f_Cash Balances" description="Connection to the 'f_Cash Balances' query in the workbook." type="5" refreshedVersion="0">
    <dbPr connection="Provider=Microsoft.Mashup.OleDb.1;Data Source=$Workbook$;Location=&quot;f_Cash Balances&quot;;Extended Properties=&quot;&quot;" command="SELECT * FROM [f_Cash Balances]"/>
  </connection>
  <connection id="7" xr16:uid="{F9ED68DF-0972-487D-9923-F351CA4E779B}" keepAlive="1" name="Query - f_GST" description="Connection to the 'f_GST' query in the workbook." type="5" refreshedVersion="0">
    <dbPr connection="Provider=Microsoft.Mashup.OleDb.1;Data Source=$Workbook$;Location=f_GST;Extended Properties=&quot;&quot;" command="SELECT * FROM [f_GST]"/>
  </connection>
  <connection id="8" xr16:uid="{487B80EA-A918-4A3F-A62F-E6516D8571F7}" keepAlive="1" name="Query - f_IncomeAdvNote_LY" description="Connection to the 'f_IncomeAdvNote_LY' query in the workbook." type="5" refreshedVersion="7" saveData="1">
    <dbPr connection="Provider=Microsoft.Mashup.OleDb.1;Data Source=$Workbook$;Location=f_IncomeAdvNote_LY;Extended Properties=&quot;&quot;" command="SELECT * FROM [f_IncomeAdvNote_LY]"/>
  </connection>
  <connection id="9" xr16:uid="{7C63D4FB-4F7A-4FA7-BE27-108B474BA080}" keepAlive="1" name="Query - f_Investment Property" description="Connection to the 'f_Investment Property' query in the workbook." type="5" refreshedVersion="0">
    <dbPr connection="Provider=Microsoft.Mashup.OleDb.1;Data Source=$Workbook$;Location=&quot;f_Investment Property&quot;;Extended Properties=&quot;&quot;" command="SELECT * FROM [f_Investment Property]"/>
  </connection>
  <connection id="10" xr16:uid="{B913ED20-4B86-459B-B12F-E6DC6C34FF51}" keepAlive="1" name="Query - f_Investments _LY" description="Connection to the 'f_Investments _LY' query in the workbook." type="5" refreshedVersion="7" saveData="1">
    <dbPr connection="Provider=Microsoft.Mashup.OleDb.1;Data Source=$Workbook$;Location=&quot;f_Investments _LY&quot;;Extended Properties=&quot;&quot;" command="SELECT * FROM [f_Investments _LY]"/>
  </connection>
  <connection id="11" xr16:uid="{93E04FA7-C79F-4CDF-B64A-BD96CA7DA691}" keepAlive="1" name="Query - f_Investments _LY Base" description="Connection to the 'f_Investments _LY Base' query in the workbook." type="5" refreshedVersion="0">
    <dbPr connection="Provider=Microsoft.Mashup.OleDb.1;Data Source=$Workbook$;Location=&quot;f_Investments _LY Base&quot;;Extended Properties=&quot;&quot;" command="SELECT * FROM [f_Investments _LY Base]"/>
  </connection>
  <connection id="12" xr16:uid="{D5B65C49-8704-4C7F-BDD7-9FD659F51C33}" keepAlive="1" name="Query - f_Investments _LY Current" description="Connection to the 'f_Investments _LY Current' query in the workbook." type="5" refreshedVersion="0" saveData="1">
    <dbPr connection="Provider=Microsoft.Mashup.OleDb.1;Data Source=$Workbook$;Location=&quot;f_Investments _LY Current&quot;;Extended Properties=&quot;&quot;" command="SELECT * FROM [f_Investments _LY Current]"/>
  </connection>
  <connection id="13" xr16:uid="{592B044A-9D94-467A-AF78-22F84FB9B6BB}" keepAlive="1" name="Query - f_Investments _LY Non-Portfolio" description="Connection to the 'f_Investments _LY Non-Portfolio' query in the workbook." type="5" refreshedVersion="0">
    <dbPr connection="Provider=Microsoft.Mashup.OleDb.1;Data Source=$Workbook$;Location=&quot;f_Investments _LY Non-Portfolio&quot;;Extended Properties=&quot;&quot;" command="SELECT * FROM [f_Investments _LY Non-Portfolio]"/>
  </connection>
  <connection id="14" xr16:uid="{80D8941E-C2B1-4218-8F9A-796B8EFDE5C1}" keepAlive="1" name="Query - f_Investments _LY Portfolio" description="Connection to the 'f_Investments _LY Portfolio' query in the workbook." type="5" refreshedVersion="0">
    <dbPr connection="Provider=Microsoft.Mashup.OleDb.1;Data Source=$Workbook$;Location=&quot;f_Investments _LY Portfolio&quot;;Extended Properties=&quot;&quot;" command="SELECT * FROM [f_Investments _LY Portfolio]"/>
  </connection>
  <connection id="15" xr16:uid="{9C80DC0C-6011-4324-89F0-23EFA0DFA0FD}" keepAlive="1" name="Query - f_Investments _LY Portfolio Breakdown" description="Connection to the 'f_Investments _LY Portfolio Breakdown' query in the workbook." type="5" refreshedVersion="0">
    <dbPr connection="Provider=Microsoft.Mashup.OleDb.1;Data Source=$Workbook$;Location=&quot;f_Investments _LY Portfolio Breakdown&quot;;Extended Properties=&quot;&quot;" command="SELECT * FROM [f_Investments _LY Portfolio Breakdown]"/>
  </connection>
  <connection id="16" xr16:uid="{4E79478B-202F-4471-BC6A-8F9587765084}" keepAlive="1" name="Query - f_Land and Building" description="Connection to the 'f_Land and Building' query in the workbook." type="5" refreshedVersion="7" saveData="1">
    <dbPr connection="Provider=Microsoft.Mashup.OleDb.1;Data Source=$Workbook$;Location=&quot;f_Land and Building&quot;;Extended Properties=&quot;&quot;" command="SELECT * FROM [f_Land and Building]"/>
  </connection>
  <connection id="17" xr16:uid="{D4573114-0275-4436-9754-E94BD6436D98}" keepAlive="1" name="Query - f_Land_Buildings" description="Connection to the 'f_Land_Buildings' query in the workbook." type="5" refreshedVersion="7" saveData="1">
    <dbPr connection="Provider=Microsoft.Mashup.OleDb.1;Data Source=$Workbook$;Location=f_Land_Buildings;Extended Properties=&quot;&quot;" command="SELECT * FROM [f_Land_Buildings]"/>
  </connection>
  <connection id="18" xr16:uid="{0267B42A-0E83-48DD-89DC-435D99834AA1}" keepAlive="1" name="Query - f_Land_Buildings  Addresses" description="Connection to the 'f_Land_Buildings  Addresses' query in the workbook." type="5" refreshedVersion="7" saveData="1">
    <dbPr connection="Provider=Microsoft.Mashup.OleDb.1;Data Source=$Workbook$;Location=&quot;f_Land_Buildings  Addresses&quot;;Extended Properties=&quot;&quot;" command="SELECT * FROM [f_Land_Buildings  Addresses]"/>
  </connection>
  <connection id="19" xr16:uid="{FEE0A7AE-5305-44CB-80BC-331A046D8D1D}" keepAlive="1" name="Query - f_Loans Payable _LY" description="Connection to the 'f_Loans Payable _LY' query in the workbook." type="5" refreshedVersion="0">
    <dbPr connection="Provider=Microsoft.Mashup.OleDb.1;Data Source=$Workbook$;Location=&quot;f_Loans Payable _LY&quot;;Extended Properties=&quot;&quot;" command="SELECT * FROM [f_Loans Payable _LY]"/>
  </connection>
  <connection id="20" xr16:uid="{E3298F5B-73F7-41A5-8D5E-1D246AD96782}" keepAlive="1" name="Query - f_Loans Receivable _LY" description="Connection to the 'f_Loans Receivable _LY' query in the workbook." type="5" refreshedVersion="0">
    <dbPr connection="Provider=Microsoft.Mashup.OleDb.1;Data Source=$Workbook$;Location=&quot;f_Loans Receivable _LY&quot;;Extended Properties=&quot;&quot;" command="SELECT * FROM [f_Loans Receivable _LY]"/>
  </connection>
  <connection id="21" xr16:uid="{002FB37B-556B-4229-9642-592AA8D93BB9}" keepAlive="1" name="Query - f_Op_ Expenses" description="Connection to the 'f_Op_ Expenses' query in the workbook." type="5" refreshedVersion="0">
    <dbPr connection="Provider=Microsoft.Mashup.OleDb.1;Data Source=$Workbook$;Location=&quot;f_Op_ Expenses&quot;;Extended Properties=&quot;&quot;" command="SELECT * FROM [f_Op_ Expenses]"/>
  </connection>
  <connection id="22" xr16:uid="{66891432-3D8C-49F4-BC7D-DB71C954918C}" keepAlive="1" name="Query - f_Op_ Revenue" description="Connection to the 'f_Op_ Revenue' query in the workbook." type="5" refreshedVersion="0">
    <dbPr connection="Provider=Microsoft.Mashup.OleDb.1;Data Source=$Workbook$;Location=&quot;f_Op_ Revenue&quot;;Extended Properties=&quot;&quot;" command="SELECT * FROM [f_Op_ Revenue]"/>
  </connection>
  <connection id="23" xr16:uid="{0623FDF6-C9BD-41C3-803D-43A42C97DFAF}" keepAlive="1" name="Query - f_OpeningEquity_LY" description="Connection to the 'f_OpeningEquity_LY' query in the workbook." type="5" refreshedVersion="0">
    <dbPr connection="Provider=Microsoft.Mashup.OleDb.1;Data Source=$Workbook$;Location=f_OpeningEquity_LY;Extended Properties=&quot;&quot;" command="SELECT * FROM [f_OpeningEquity_LY]"/>
  </connection>
  <connection id="24" xr16:uid="{DE9A7AF4-9367-4C81-BE8A-26676C81F857}" keepAlive="1" name="Query - f_OperatingLeases" description="Connection to the 'f_OperatingLeases' query in the workbook." type="5" refreshedVersion="0">
    <dbPr connection="Provider=Microsoft.Mashup.OleDb.1;Data Source=$Workbook$;Location=f_OperatingLeases;Extended Properties=&quot;&quot;" command="SELECT * FROM [f_OperatingLeases]"/>
  </connection>
  <connection id="25" xr16:uid="{EB81EB65-E7B5-4C66-AD8C-495C17475833}" keepAlive="1" name="Query - f_Opr_xIncomeStatement" description="Connection to the 'f_Opr_xIncomeStatement' query in the workbook." type="5" refreshedVersion="0">
    <dbPr connection="Provider=Microsoft.Mashup.OleDb.1;Data Source=$Workbook$;Location=f_Opr_xIncomeStatement;Extended Properties=&quot;&quot;" command="SELECT * FROM [f_Opr_xIncomeStatement]"/>
  </connection>
  <connection id="26" xr16:uid="{ECD4BD0E-4943-4A41-AE2D-FF7A1689BB05}" keepAlive="1" name="Query - f_Provisions" description="Connection to the 'f_Provisions' query in the workbook." type="5" refreshedVersion="0">
    <dbPr connection="Provider=Microsoft.Mashup.OleDb.1;Data Source=$Workbook$;Location=f_Provisions;Extended Properties=&quot;&quot;" command="SELECT * FROM [f_Provisions]"/>
  </connection>
  <connection id="27" xr16:uid="{AED0F515-E8A9-4947-940F-45D6DA4054E5}" keepAlive="1" name="Query - f_r_xCashflowStatement _LY" description="Connection to the 'f_r_xCashflowStatement _LY' query in the workbook." type="5" refreshedVersion="0">
    <dbPr connection="Provider=Microsoft.Mashup.OleDb.1;Data Source=$Workbook$;Location=&quot;f_r_xCashflowStatement _LY&quot;;Extended Properties=&quot;&quot;" command="SELECT * FROM [f_r_xCashflowStatement _LY]"/>
  </connection>
  <connection id="28" xr16:uid="{6E01A607-374C-42E7-8D13-CFA20AD4742B}" keepAlive="1" name="Query - f_r_xOtherEquityIndividualBals" description="Connection to the 'f_r_xOtherEquityIndividualBals' query in the workbook." type="5" refreshedVersion="0">
    <dbPr connection="Provider=Microsoft.Mashup.OleDb.1;Data Source=$Workbook$;Location=f_r_xOtherEquityIndividualBals;Extended Properties=&quot;&quot;" command="SELECT * FROM [f_r_xOtherEquityIndividualBals]"/>
  </connection>
  <connection id="29" xr16:uid="{066BF0D4-B3CB-4EBB-9AEC-F772BAD11C86}" keepAlive="1" name="Query - f_r_xOtherEquityReserves" description="Connection to the 'f_r_xOtherEquityReserves' query in the workbook." type="5" refreshedVersion="0">
    <dbPr connection="Provider=Microsoft.Mashup.OleDb.1;Data Source=$Workbook$;Location=f_r_xOtherEquityReserves;Extended Properties=&quot;&quot;" command="SELECT * FROM [f_r_xOtherEquityReserves]"/>
  </connection>
  <connection id="30" xr16:uid="{83433A86-943C-4422-8A0E-1CD907C901CB}" keepAlive="1" name="Query - f_r_xReconciliationSurplusToCash _LY" description="Connection to the 'f_r_xReconciliationSurplusToCash _LY' query in the workbook." type="5" refreshedVersion="0">
    <dbPr connection="Provider=Microsoft.Mashup.OleDb.1;Data Source=$Workbook$;Location=&quot;f_r_xReconciliationSurplusToCash _LY&quot;;Extended Properties=&quot;&quot;" command="SELECT * FROM [f_r_xReconciliationSurplusToCash _LY]"/>
  </connection>
  <connection id="31" xr16:uid="{A79C2D2C-D8D5-4148-BD91-08E6F7A42D3C}" keepAlive="1" name="Query - f_r_xRELPBals" description="Connection to the 'f_r_xRELPBals' query in the workbook." type="5" refreshedVersion="0">
    <dbPr connection="Provider=Microsoft.Mashup.OleDb.1;Data Source=$Workbook$;Location=f_r_xRELPBals;Extended Properties=&quot;&quot;" command="SELECT * FROM [f_r_xRELPBals]"/>
  </connection>
  <connection id="32" xr16:uid="{4C1D3859-F918-4F00-AE6F-235D0190F852}" keepAlive="1" name="Query - f_r_xRELPTRans" description="Connection to the 'f_r_xRELPTRans' query in the workbook." type="5" refreshedVersion="0">
    <dbPr connection="Provider=Microsoft.Mashup.OleDb.1;Data Source=$Workbook$;Location=f_r_xRELPTrans;Extended Properties=&quot;&quot;" command="SELECT * FROM [f_r_xRELPTRans]"/>
  </connection>
  <connection id="33" xr16:uid="{11DFA748-E367-412B-B4A2-3DF134FEC0FA}" keepAlive="1" name="Query - f_r_xRELPTRans(1)" description="Connection to the 'f_r_xRELPTRans' query in the workbook." type="5" refreshedVersion="0">
    <dbPr connection="Provider=Microsoft.Mashup.OleDb.1;Data Source=$Workbook$;Location=f_r_xRELPTRans;Extended Properties=&quot;&quot;" command="SELECT * FROM [f_r_xRELPTRans]"/>
  </connection>
  <connection id="34" xr16:uid="{6D322C2A-D98F-47EF-9AD2-CF8581C6E4CA}" keepAlive="1" name="Query - f_Reserves" description="Connection to the 'f_Reserves' query in the workbook." type="5" refreshedVersion="7" saveData="1">
    <dbPr connection="Provider=Microsoft.Mashup.OleDb.1;Data Source=$Workbook$;Location=f_Reserves;Extended Properties=&quot;&quot;" command="SELECT * FROM [f_Reserves]"/>
  </connection>
  <connection id="35" xr16:uid="{F0212CE5-B7B1-468E-9849-ED5C60E18145}" keepAlive="1" name="Query - Files from Branches_Names" description="Connection to the 'Files from Branches_Names' query in the workbook." type="5" refreshedVersion="7" saveData="1">
    <dbPr connection="Provider=Microsoft.Mashup.OleDb.1;Data Source=$Workbook$;Location=&quot;Files from Branches_Names&quot;;Extended Properties=&quot;&quot;" command="SELECT * FROM [Files from Branches_Names]"/>
    <extLst>
      <ext xmlns:x15="http://schemas.microsoft.com/office/spreadsheetml/2010/11/main" uri="{DE250136-89BD-433C-8126-D09CA5730AF9}">
        <x15:connection id="" excludeFromRefreshAll="1"/>
      </ext>
    </extLst>
  </connection>
  <connection id="36" xr16:uid="{AEC610E7-6994-416A-B932-85E8E3A9B878}" keepAlive="1" name="Query - Final  Branch Model _LY" description="Connection to the 'Final  Branch Model _LY' query in the workbook." type="5" refreshedVersion="0">
    <dbPr connection="Provider=Microsoft.Mashup.OleDb.1;Data Source=$Workbook$;Location=&quot;Final  Branch Model _LY&quot;;Extended Properties=&quot;&quot;" command="SELECT * FROM [Final  Branch Model _LY]"/>
  </connection>
  <connection id="37" xr16:uid="{8DE340B1-D1D7-43F4-9E24-D16E35BC148C}" keepAlive="1" name="Query - GLACCT_Type" description="Connection to the 'GLACCT_Type' query in the workbook." type="5" refreshedVersion="0" saveData="1">
    <dbPr connection="Provider=Microsoft.Mashup.OleDb.1;Data Source=$Workbook$;Location=GLACCT_Type;Extended Properties=&quot;&quot;" command="SELECT * FROM [GLACCT_Type]"/>
    <extLst>
      <ext xmlns:x15="http://schemas.microsoft.com/office/spreadsheetml/2010/11/main" uri="{DE250136-89BD-433C-8126-D09CA5730AF9}">
        <x15:connection id="" excludeFromRefreshAll="1"/>
      </ext>
    </extLst>
  </connection>
  <connection id="38" xr16:uid="{094600A4-1F32-44C7-BAA2-3F9C377B30D2}" keepAlive="1" name="Query - Group Data Loans _LY" description="Connection to the 'Group Data Loans _LY' query in the workbook." type="5" refreshedVersion="7" saveData="1">
    <dbPr connection="Provider=Microsoft.Mashup.OleDb.1;Data Source=$Workbook$;Location=&quot;Group Data Loans _LY&quot;;Extended Properties=&quot;&quot;" command="SELECT * FROM [Group Data Loans _LY]"/>
  </connection>
  <connection id="39" xr16:uid="{B08BE415-80B5-4368-A969-50D92D428F34}" keepAlive="1" name="Query - Group Data_LY" description="Connection to the 'Group Data_LY' query in the workbook." type="5" refreshedVersion="0" saveData="1">
    <dbPr connection="Provider=Microsoft.Mashup.OleDb.1;Data Source=$Workbook$;Location=&quot;Group Data_LY&quot;;Extended Properties=&quot;&quot;" command="SELECT * FROM [Group Data_LY]"/>
    <extLst>
      <ext xmlns:x15="http://schemas.microsoft.com/office/spreadsheetml/2010/11/main" uri="{DE250136-89BD-433C-8126-D09CA5730AF9}">
        <x15:connection id="" excludeFromRefreshAll="1"/>
      </ext>
    </extLst>
  </connection>
  <connection id="40" xr16:uid="{B1477D6D-0FC7-40D5-BB70-D285A2DEB35F}" keepAlive="1" name="Query - Group Data_LY (2)" description="Connection to the 'Group Data_LY (2)' query in the workbook." type="5" refreshedVersion="0">
    <dbPr connection="Provider=Microsoft.Mashup.OleDb.1;Data Source=$Workbook$;Location=&quot;Group Data_LY (2)&quot;;Extended Properties=&quot;&quot;" command="SELECT * FROM [Group Data_LY (2)]"/>
  </connection>
  <connection id="41" xr16:uid="{D10458C8-065B-4B36-B268-48DAE173D684}" keepAlive="1" name="Query - Group Non-Current Names _LY" description="Connection to the 'Group Non-Current Names _LY' query in the workbook." type="5" refreshedVersion="7" saveData="1">
    <dbPr connection="Provider=Microsoft.Mashup.OleDb.1;Data Source=$Workbook$;Location=&quot;Group Non-Current Names _LY&quot;;Extended Properties=&quot;&quot;" command="SELECT * FROM [Group Non-Current Names _LY]"/>
  </connection>
  <connection id="42" xr16:uid="{662A00B0-7223-4C00-828F-FFC15AAB04DF}" keepAlive="1" name="Query - Group Porffolio Names _LY" description="Connection to the 'Group Porffolio Names _LY' query in the workbook." type="5" refreshedVersion="7" saveData="1">
    <dbPr connection="Provider=Microsoft.Mashup.OleDb.1;Data Source=$Workbook$;Location=&quot;Group Porffolio Names _LY&quot;;Extended Properties=&quot;&quot;" command="SELECT * FROM [Group Porffolio Names _LY]"/>
  </connection>
  <connection id="43" xr16:uid="{35CE1AD5-4E9A-40A3-B46D-250A7E5088D9}" keepAlive="1" name="Query - id_Balance Sheet" description="Connection to the 'id_Balance Sheet' query in the workbook." type="5" refreshedVersion="0" saveData="1">
    <dbPr connection="Provider=Microsoft.Mashup.OleDb.1;Data Source=$Workbook$;Location=&quot;id_Balance Sheet&quot;;Extended Properties=&quot;&quot;" command="SELECT * FROM [id_Balance Sheet]"/>
    <extLst>
      <ext xmlns:x15="http://schemas.microsoft.com/office/spreadsheetml/2010/11/main" uri="{DE250136-89BD-433C-8126-D09CA5730AF9}">
        <x15:connection id="" excludeFromRefreshAll="1"/>
      </ext>
    </extLst>
  </connection>
  <connection id="44" xr16:uid="{656EFFA2-B0FB-46B2-82EC-0DB5FD5FD895}" keepAlive="1" name="Query - id_Cashflow" description="Connection to the 'id_Cashflow' query in the workbook." type="5" refreshedVersion="0" saveData="1">
    <dbPr connection="Provider=Microsoft.Mashup.OleDb.1;Data Source=$Workbook$;Location=id_Cashflow;Extended Properties=&quot;&quot;" command="SELECT * FROM [id_Cashflow]"/>
    <extLst>
      <ext xmlns:x15="http://schemas.microsoft.com/office/spreadsheetml/2010/11/main" uri="{DE250136-89BD-433C-8126-D09CA5730AF9}">
        <x15:connection id="" excludeFromRefreshAll="1"/>
      </ext>
    </extLst>
  </connection>
  <connection id="45" xr16:uid="{914A1ADC-7471-419A-B1BE-81DFE88972BC}" keepAlive="1" name="Query - id_Change in Net Assets" description="Connection to the 'id_Change in Net Assets' query in the workbook." type="5" refreshedVersion="0" saveData="1">
    <dbPr connection="Provider=Microsoft.Mashup.OleDb.1;Data Source=$Workbook$;Location=&quot;id_Change in Net Assets&quot;;Extended Properties=&quot;&quot;" command="SELECT * FROM [id_Change in Net Assets]"/>
    <extLst>
      <ext xmlns:x15="http://schemas.microsoft.com/office/spreadsheetml/2010/11/main" uri="{DE250136-89BD-433C-8126-D09CA5730AF9}">
        <x15:connection id="" excludeFromRefreshAll="1"/>
      </ext>
    </extLst>
  </connection>
  <connection id="46" xr16:uid="{BBE11ABF-615A-4E45-AC3D-145F3439B9F4}" keepAlive="1" name="Query - id_Income Statement" description="Connection to the 'id_Income Statement' query in the workbook." type="5" refreshedVersion="0" saveData="1">
    <dbPr connection="Provider=Microsoft.Mashup.OleDb.1;Data Source=$Workbook$;Location=&quot;id_Income Statement&quot;;Extended Properties=&quot;&quot;" command="SELECT * FROM [id_Income Statement]"/>
    <extLst>
      <ext xmlns:x15="http://schemas.microsoft.com/office/spreadsheetml/2010/11/main" uri="{DE250136-89BD-433C-8126-D09CA5730AF9}">
        <x15:connection id="" excludeFromRefreshAll="1"/>
      </ext>
    </extLst>
  </connection>
  <connection id="47" xr16:uid="{C9F8E9C8-A4EE-4DB5-AA88-098837592B2D}" keepAlive="1" name="Query - id_Line Names" description="Connection to the 'id_Line Names' query in the workbook." type="5" refreshedVersion="6" saveData="1">
    <dbPr connection="Provider=Microsoft.Mashup.OleDb.1;Data Source=$Workbook$;Location=&quot;id_Line Names&quot;;Extended Properties=&quot;&quot;" command="SELECT * FROM [id_Line Names]"/>
  </connection>
  <connection id="48" xr16:uid="{CE4A8E7D-6D2E-40AA-98AF-018ED05A6739}" keepAlive="1" name="Query - id_Line Names Unique Lines (3)" description="Connection to the 'id_Line Names Unique Lines (3)' query in the workbook." type="5" refreshedVersion="0">
    <dbPr connection="Provider=Microsoft.Mashup.OleDb.1;Data Source=$Workbook$;Location=&quot;id_Line Names Unique Lines (3)&quot;;Extended Properties=&quot;&quot;" command="SELECT * FROM [id_Line Names Unique Lines (3)]"/>
  </connection>
  <connection id="49" xr16:uid="{DA74A0AB-1767-4291-8B5D-093AE161B7EB}" keepAlive="1" name="Query - id_Notes" description="Connection to the 'id_Notes' query in the workbook." type="5" refreshedVersion="6" saveData="1">
    <dbPr connection="Provider=Microsoft.Mashup.OleDb.1;Data Source=$Workbook$;Location=id_Notes;Extended Properties=&quot;&quot;" command="SELECT * FROM [id_Notes]"/>
    <extLst>
      <ext xmlns:x15="http://schemas.microsoft.com/office/spreadsheetml/2010/11/main" uri="{DE250136-89BD-433C-8126-D09CA5730AF9}">
        <x15:connection id="" excludeFromRefreshAll="1"/>
      </ext>
    </extLst>
  </connection>
  <connection id="50" xr16:uid="{E67A2F54-FDDD-4E2B-8E28-757D951AE99C}" keepAlive="1" name="Query - Income in Adv Names TY" description="Connection to the 'Income in Adv Names TY' query in the workbook." type="5" refreshedVersion="7" saveData="1">
    <dbPr connection="Provider=Microsoft.Mashup.OleDb.1;Data Source=$Workbook$;Location=&quot;Income in Adv Names TY&quot;;Extended Properties=&quot;&quot;" command="SELECT * FROM [Income in Adv Names TY]"/>
  </connection>
  <connection id="51" xr16:uid="{B4680D26-4996-4B70-BE66-AE0B4F0DC16E}" keepAlive="1" name="Query - Income In Advance Unique Input Table TY" description="Connection to the 'Income In Advance Unique Input Table TY' query in the workbook." type="5" refreshedVersion="0">
    <dbPr connection="Provider=Microsoft.Mashup.OleDb.1;Data Source=$Workbook$;Location=&quot;Income In Advance Unique Input Table TY&quot;;Extended Properties=&quot;&quot;" command="SELECT * FROM [Income In Advance Unique Input Table TY]"/>
  </connection>
  <connection id="52" xr16:uid="{AE6F3DEB-0B3B-454F-830A-AE273E6CE92C}" keepAlive="1" name="Query - Map LY to TY Line Names" description="Connection to the 'Map LY to TY Line Names' query in the workbook." type="5" refreshedVersion="7" saveData="1">
    <dbPr connection="Provider=Microsoft.Mashup.OleDb.1;Data Source=$Workbook$;Location=&quot;Map LY to TY Line Names&quot;;Extended Properties=&quot;&quot;" command="SELECT * FROM [Map LY to TY Line Names]"/>
    <extLst>
      <ext xmlns:x15="http://schemas.microsoft.com/office/spreadsheetml/2010/11/main" uri="{DE250136-89BD-433C-8126-D09CA5730AF9}">
        <x15:connection id="" excludeFromRefreshAll="1"/>
      </ext>
    </extLst>
  </connection>
  <connection id="53" xr16:uid="{077BC1E4-7373-4BF2-BF42-BB529278E33C}" keepAlive="1" name="Query - MIsc Extracts_LY" description="Connection to the 'MIsc Extracts_LY' query in the workbook." type="5" refreshedVersion="7" saveData="1">
    <dbPr connection="Provider=Microsoft.Mashup.OleDb.1;Data Source=$Workbook$;Location=&quot;MIsc Extracts_LY&quot;;Extended Properties=&quot;&quot;" command="SELECT * FROM [MIsc Extracts_LY]"/>
  </connection>
  <connection id="54" xr16:uid="{20C0F9C3-EB66-4578-85E6-2F9F8AAC5867}" keepAlive="1" name="Query - NAT  GLACCT Extract" description="Connection to the 'NAT  GLACCT Extract' query in the workbook." type="5" refreshedVersion="0" saveData="1">
    <dbPr connection="Provider=Microsoft.Mashup.OleDb.1;Data Source=$Workbook$;Location=&quot;NAT  GLACCT Extract&quot;;Extended Properties=&quot;&quot;" command="SELECT * FROM [NAT  GLACCT Extract]"/>
    <extLst>
      <ext xmlns:x15="http://schemas.microsoft.com/office/spreadsheetml/2010/11/main" uri="{DE250136-89BD-433C-8126-D09CA5730AF9}">
        <x15:connection id="" excludeFromRefreshAll="1"/>
      </ext>
    </extLst>
  </connection>
  <connection id="55" xr16:uid="{B060ECA5-C59A-49A8-A9E2-C6DC44B3DE0A}" keepAlive="1" name="Query - pe_BranchCode" description="Connection to the 'pe_BranchCode' query in the workbook." type="5" refreshedVersion="0">
    <dbPr connection="Provider=Microsoft.Mashup.OleDb.1;Data Source=$Workbook$;Location=pe_BranchCode;Extended Properties=&quot;&quot;" command="SELECT * FROM [pe_BranchCode]"/>
  </connection>
  <connection id="56" xr16:uid="{0FE7C26B-63D8-43F1-A95D-B075A42F135D}" keepAlive="1" name="Query - pe_FilePath_AppendixA" description="Connection to the 'pe_FilePath_AppendixA' query in the workbook." type="5" refreshedVersion="7" saveData="1">
    <dbPr connection="Provider=Microsoft.Mashup.OleDb.1;Data Source=$Workbook$;Location=pe_FilePath_AppendixA;Extended Properties=&quot;&quot;" command="SELECT * FROM [pe_FilePath_AppendixA]"/>
  </connection>
  <connection id="57" xr16:uid="{5FE3BC5A-0B43-4D03-9107-9A396C2D033E}" keepAlive="1" name="Query - pe_FilePath_GLExtract" description="Connection to the 'pe_FilePath_GLExtract' query in the workbook." type="5" refreshedVersion="7" saveData="1">
    <dbPr connection="Provider=Microsoft.Mashup.OleDb.1;Data Source=$Workbook$;Location=pe_FilePath_GLExtract;Extended Properties=&quot;&quot;" command="SELECT * FROM [pe_FilePath_GLExtract]"/>
  </connection>
  <connection id="58" xr16:uid="{C5BEC12E-D662-4BB7-A42E-CC99BF88F014}" keepAlive="1" name="Query - pe_FilePath_LY_Consol" description="Connection to the 'pe_FilePath_LY_Consol' query in the workbook." type="5" refreshedVersion="0">
    <dbPr connection="Provider=Microsoft.Mashup.OleDb.1;Data Source=$Workbook$;Location=pe_FilePath_LY_Consol;Extended Properties=&quot;&quot;" command="SELECT * FROM [pe_FilePath_LY_Consol]"/>
  </connection>
  <connection id="59" xr16:uid="{5A7DBD8A-4258-48B7-8B59-6011CA383BF4}" keepAlive="1" name="Query - pe_FilePath_LY_Consol (2)" description="Connection to the 'pe_FilePath_LY_Consol (2)' query in the workbook." type="5" refreshedVersion="7" saveData="1">
    <dbPr connection="Provider=Microsoft.Mashup.OleDb.1;Data Source=$Workbook$;Location=&quot;pe_FilePath_LY_Consol (2)&quot;;Extended Properties=&quot;&quot;" command="SELECT * FROM [pe_FilePath_LY_Consol (2)]"/>
  </connection>
  <connection id="60" xr16:uid="{A2B0749F-EED9-4425-944D-B6E419F2616F}" keepAlive="1" name="Query - pe_FilePath_LY_Consol (3)" description="Connection to the 'pe_FilePath_LY_Consol (3)' query in the workbook." type="5" refreshedVersion="7" saveData="1">
    <dbPr connection="Provider=Microsoft.Mashup.OleDb.1;Data Source=$Workbook$;Location=&quot;pe_FilePath_LY_Consol (3)&quot;;Extended Properties=&quot;&quot;" command="SELECT * FROM [pe_FilePath_LY_Consol (3)]"/>
  </connection>
  <connection id="61" xr16:uid="{EF4504FD-91AF-4E32-BF2A-C7C2E9522F50}" keepAlive="1" name="Query - pe_FilePath_LY_Workbook" description="Connection to the 'pe_FilePath_LY_Workbook' query in the workbook." type="5" refreshedVersion="7" saveData="1">
    <dbPr connection="Provider=Microsoft.Mashup.OleDb.1;Data Source=$Workbook$;Location=pe_FilePath_LY_Workbook;Extended Properties=&quot;&quot;" command="SELECT * FROM [pe_FilePath_LY_Workbook]"/>
  </connection>
  <connection id="62" xr16:uid="{28DE2CA5-91E2-464D-9109-F79AB34E9153}" keepAlive="1" name="Query - pe_FilePath_ThisWorkbook" description="Connection to the 'pe_FilePath_ThisWorkbook' query in the workbook." type="5" refreshedVersion="0">
    <dbPr connection="Provider=Microsoft.Mashup.OleDb.1;Data Source=$Workbook$;Location=pe_FilePath_ThisWorkbook;Extended Properties=&quot;&quot;" command="SELECT * FROM [pe_FilePath_ThisWorkbook]"/>
  </connection>
  <connection id="63" xr16:uid="{2554CCC6-FD77-4F0F-8945-61A8346CFF2A}" keepAlive="1" name="Query - PPE LY" description="Connection to the 'PPE LY' query in the workbook." type="5" refreshedVersion="7" saveData="1">
    <dbPr connection="Provider=Microsoft.Mashup.OleDb.1;Data Source=$Workbook$;Location=&quot;PPE LY&quot;;Extended Properties=&quot;&quot;" command="SELECT * FROM [PPE LY]"/>
  </connection>
  <connection id="64" xr16:uid="{3A8DDCE0-0269-48BE-A8B0-DBCDF3C0DD3D}" keepAlive="1" name="Query - Revenue In Advance Group LY" description="Connection to the 'Revenue In Advance Group LY' query in the workbook." type="5" refreshedVersion="0">
    <dbPr connection="Provider=Microsoft.Mashup.OleDb.1;Data Source=$Workbook$;Location=&quot;Revenue In Advance Group LY&quot;;Extended Properties=&quot;&quot;" command="SELECT * FROM [Revenue In Advance Group LY]"/>
  </connection>
  <connection id="65" xr16:uid="{10A77540-5960-425A-AA3A-B1D9F2E729D3}" keepAlive="1" name="Query - Revenue In Advance Group Unique Names  LY Group" description="Connection to the 'Revenue In Advance Group Unique Names  LY Group' query in the workbook." type="5" refreshedVersion="0">
    <dbPr connection="Provider=Microsoft.Mashup.OleDb.1;Data Source=$Workbook$;Location=&quot;Revenue In Advance Group Unique Names  LY Group&quot;;Extended Properties=&quot;&quot;" command="SELECT * FROM [Revenue In Advance Group Unique Names  LY Group]"/>
  </connection>
  <connection id="66" xr16:uid="{6AA18FBD-4A9E-48D4-9AE2-E88901BF5A19}" keepAlive="1" name="Query - t_AccredoTrialBalance" description="Connection to the 't_AccredoTrialBalance' query in the workbook." type="5" refreshedVersion="6" saveData="1">
    <dbPr connection="Provider=Microsoft.Mashup.OleDb.1;Data Source=$Workbook$;Location=t_AccredoTrialBalance;Extended Properties=&quot;&quot;" command="SELECT * FROM [t_AccredoTrialBalance]"/>
  </connection>
  <connection id="67" xr16:uid="{C53948AD-EA5C-4742-A535-5B29204F5F46}" name="Query - t_AccredoTrialBalance (2)" description="Connection to the 't_AccredoTrialBalance (2)' query in the workbook." type="100" refreshedVersion="7" minRefreshableVersion="5">
    <extLst>
      <ext xmlns:x15="http://schemas.microsoft.com/office/spreadsheetml/2010/11/main" uri="{DE250136-89BD-433C-8126-D09CA5730AF9}">
        <x15:connection id="9e71959d-a868-4359-a705-e5f67bec7f03"/>
      </ext>
    </extLst>
  </connection>
  <connection id="68" xr16:uid="{EE6FC64D-6FD3-40BF-8339-26D7ED9874A0}" keepAlive="1" name="Query - t_Branch_List" description="Connection to the 't_Branch_List' query in the workbook." type="5" refreshedVersion="0">
    <dbPr connection="Provider=Microsoft.Mashup.OleDb.1;Data Source=$Workbook$;Location=t_Branch_List;Extended Properties=&quot;&quot;" command="SELECT * FROM [t_Branch_List]"/>
  </connection>
  <connection id="69" xr16:uid="{DBAEC5A5-5E5B-449E-A0CB-EBDF44DB9940}" keepAlive="1" name="Query - t_GLACCT_Class" description="Connection to the 't_GLACCT_Class' query in the workbook." type="5" refreshedVersion="0" saveData="1">
    <dbPr connection="Provider=Microsoft.Mashup.OleDb.1;Data Source=$Workbook$;Location=t_GLACCT_Class;Extended Properties=&quot;&quot;" command="SELECT * FROM [t_GLACCT_Class]"/>
    <extLst>
      <ext xmlns:x15="http://schemas.microsoft.com/office/spreadsheetml/2010/11/main" uri="{DE250136-89BD-433C-8126-D09CA5730AF9}">
        <x15:connection id="" excludeFromRefreshAll="1"/>
      </ext>
    </extLst>
  </connection>
  <connection id="70" xr16:uid="{F0FA605B-1CDE-401D-B71D-DA3CFB07196D}" keepAlive="1" name="Query - t_LinesUsed_LY" description="Connection to the 't_LinesUsed_LY' query in the workbook." type="5" refreshedVersion="0">
    <dbPr connection="Provider=Microsoft.Mashup.OleDb.1;Data Source=$Workbook$;Location=t_LinesUsed_LY;Extended Properties=&quot;&quot;" command="SELECT * FROM [t_LinesUsed_LY]"/>
  </connection>
  <connection id="71" xr16:uid="{19F53137-5C03-4A94-A5D6-46577DA1543A}" keepAlive="1" name="Query - t_Mapping" description="Connection to the 't_Mapping' query in the workbook." type="5" refreshedVersion="0" saveData="1">
    <dbPr connection="Provider=Microsoft.Mashup.OleDb.1;Data Source=$Workbook$;Location=t_Mapping;Extended Properties=&quot;&quot;" command="SELECT * FROM [t_Mapping]"/>
  </connection>
  <connection id="72" xr16:uid="{30C2F476-48B8-4F5D-A27E-5C199A196100}" keepAlive="1" name="Query - t_PortFolioFund" description="Connection to the 't_PortFolioFund' query in the workbook." type="5" refreshedVersion="0">
    <dbPr connection="Provider=Microsoft.Mashup.OleDb.1;Data Source=$Workbook$;Location=t_PortFolioFund;Extended Properties=&quot;&quot;" command="SELECT * FROM [t_PortFolioFund]"/>
  </connection>
  <connection id="73" xr16:uid="{7022B85F-EECE-4211-90AF-D9B9E02BF21F}" keepAlive="1" name="Query - t_TBValuesToTB_LY" description="Connection to the 't_TBValuesToTB_LY' query in the workbook." type="5" refreshedVersion="7" saveData="1">
    <dbPr connection="Provider=Microsoft.Mashup.OleDb.1;Data Source=$Workbook$;Location=t_TBValuesToTB_LY;Extended Properties=&quot;&quot;" command="SELECT * FROM [t_TBValuesToTB_LY]"/>
  </connection>
  <connection id="74" xr16:uid="{B44503F0-296C-4A70-9F11-0173156BDC6F}" keepAlive="1" name="Query - TB for Financial Statements" description="Connection to the 'TB for Financial Statements' query in the workbook." type="5" refreshedVersion="7" saveData="1">
    <dbPr connection="Provider=Microsoft.Mashup.OleDb.1;Data Source=$Workbook$;Location=&quot;TB for Financial Statements&quot;;Extended Properties=&quot;&quot;" command="SELECT * FROM [TB for Financial Statements]"/>
  </connection>
  <connection id="75" xr16:uid="{03F37773-786F-4B7C-B353-13B0E290ADE6}" keepAlive="1" name="Query - TB Values to FS_LY" description="Connection to the 'TB Values to FS_LY' query in the workbook." type="5" refreshedVersion="0">
    <dbPr connection="Provider=Microsoft.Mashup.OleDb.1;Data Source=$Workbook$;Location=&quot;TB Values to FS_LY&quot;;Extended Properties=&quot;&quot;" command="SELECT * FROM [TB Values to FS_LY]"/>
  </connection>
  <connection id="76" xr16:uid="{F49BCA33-CFF6-495A-8AF6-34EB16E06CFF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<sst xmlns="http://schemas.openxmlformats.org/spreadsheetml/2006/main" count="191" uniqueCount="169">
  <si>
    <t>Total</t>
  </si>
  <si>
    <t>Assets</t>
  </si>
  <si>
    <t>Disposals</t>
  </si>
  <si>
    <t>Additions</t>
  </si>
  <si>
    <t>Investment Properties</t>
  </si>
  <si>
    <t>Impairment</t>
  </si>
  <si>
    <t>Income</t>
  </si>
  <si>
    <t>Name</t>
  </si>
  <si>
    <t>Disposals.</t>
  </si>
  <si>
    <t>Accumulated Depreciation - Closing Balance as at 30 June</t>
  </si>
  <si>
    <t>Manawatu/Horowhenua</t>
  </si>
  <si>
    <t>Northland</t>
  </si>
  <si>
    <t>Auckland</t>
  </si>
  <si>
    <t>Waikato</t>
  </si>
  <si>
    <t>Bay Of Plenty</t>
  </si>
  <si>
    <t>Tairawhiti Hawkes Bay</t>
  </si>
  <si>
    <t>North Taranaki</t>
  </si>
  <si>
    <t>Whanganui</t>
  </si>
  <si>
    <t>Wairarapa</t>
  </si>
  <si>
    <t>Nelson Marlborough</t>
  </si>
  <si>
    <t>Canterbury West Coast</t>
  </si>
  <si>
    <t>South Canterbury</t>
  </si>
  <si>
    <t>Waitaki</t>
  </si>
  <si>
    <t>Otago</t>
  </si>
  <si>
    <t>Southland</t>
  </si>
  <si>
    <t>Further Work</t>
  </si>
  <si>
    <t>In COA Query test on Import of App A that CODE NUMBER tio ensure that it is just a number between and including 1000 and 9999</t>
  </si>
  <si>
    <t>Change the Word mactro that saves the html file and the PQ to be more flexible when the b name of the word Document Changes</t>
  </si>
  <si>
    <t>Heading</t>
  </si>
  <si>
    <t>Standard</t>
  </si>
  <si>
    <t>Expense</t>
  </si>
  <si>
    <t>Capital</t>
  </si>
  <si>
    <t>Liability</t>
  </si>
  <si>
    <t>Account Class</t>
  </si>
  <si>
    <t>Account Type</t>
  </si>
  <si>
    <t>H</t>
  </si>
  <si>
    <t>I</t>
  </si>
  <si>
    <t>T</t>
  </si>
  <si>
    <t>S</t>
  </si>
  <si>
    <t>E</t>
  </si>
  <si>
    <t>C</t>
  </si>
  <si>
    <t>L</t>
  </si>
  <si>
    <t xml:space="preserve">A </t>
  </si>
  <si>
    <t>Class Name</t>
  </si>
  <si>
    <t>GLACCT Class</t>
  </si>
  <si>
    <t>Accredo GLACCT  - Lists</t>
  </si>
  <si>
    <t>To Y Update mapping Shhet from the App A and Nat COA - Fisrt cahnageeth CCSDA Std COA  Query from Connection to Tan be - copy data fro Table into the Mapping table - (de isable the protect sheet on )activation</t>
  </si>
  <si>
    <t>The conditional Formamting Test in the TB for Financila Statements Tab Idos not yet use structured Ref -so if a colmn shifts it wint work</t>
  </si>
  <si>
    <t>Transfers Out</t>
  </si>
  <si>
    <t>Transfers In</t>
  </si>
  <si>
    <t>Carrying Amount as at 30 June</t>
  </si>
  <si>
    <t>InvsetProp_Carry_Closing</t>
  </si>
  <si>
    <t>South and Central Taranaki</t>
  </si>
  <si>
    <t>(Wellington Branch)</t>
  </si>
  <si>
    <t>NLD</t>
  </si>
  <si>
    <t>AKL</t>
  </si>
  <si>
    <t>WAI</t>
  </si>
  <si>
    <t>BOP</t>
  </si>
  <si>
    <t>THB</t>
  </si>
  <si>
    <t>NTH</t>
  </si>
  <si>
    <t>SCT</t>
  </si>
  <si>
    <t>MAN</t>
  </si>
  <si>
    <t>WGI</t>
  </si>
  <si>
    <t>WPA</t>
  </si>
  <si>
    <t>WLG</t>
  </si>
  <si>
    <t>NMA</t>
  </si>
  <si>
    <t>CWC</t>
  </si>
  <si>
    <t>SCA</t>
  </si>
  <si>
    <t>WTK</t>
  </si>
  <si>
    <t>OTA</t>
  </si>
  <si>
    <t>SLD</t>
  </si>
  <si>
    <t>Version History</t>
  </si>
  <si>
    <t>Version</t>
  </si>
  <si>
    <t>Date/Time</t>
  </si>
  <si>
    <t>Action</t>
  </si>
  <si>
    <t>V20.00.0</t>
  </si>
  <si>
    <t>if the refresh doesn’t seem to be working  ??</t>
  </si>
  <si>
    <t>V20.00.T</t>
  </si>
  <si>
    <t>Version Issued to Midland for Testing</t>
  </si>
  <si>
    <t>At present the data needs to be entered into A2 on the TB accredo tab - there is a macro preveting pastrin onto row 1. Fix this up so that pasting can happen I into A1 - NB this may have wide rand ging impact ??</t>
  </si>
  <si>
    <t>After Testing  By Midland</t>
  </si>
  <si>
    <t>Insert LY Opening Acc Dep Line</t>
  </si>
  <si>
    <t>V20.00.1</t>
  </si>
  <si>
    <t>Corrected VLOOKUP in RELP Names</t>
  </si>
  <si>
    <t>Correct LY Depreciation Charge label</t>
  </si>
  <si>
    <t>Allow Insert Lines on Notes Tab</t>
  </si>
  <si>
    <t>V20.00.2</t>
  </si>
  <si>
    <t xml:space="preserve"> Protection on Deactivation of Notes tab</t>
  </si>
  <si>
    <t>V20.00.3</t>
  </si>
  <si>
    <t>Ungroup Row1on TB Accredo Tab then reversed</t>
  </si>
  <si>
    <t>V20.00.4</t>
  </si>
  <si>
    <t>Fix Error Tests as below</t>
  </si>
  <si>
    <t>Fix LY Fin Risk Note Formula to include Col K and change Col U to S</t>
  </si>
  <si>
    <t>AR ATB Test - Correct cell on Addtnl Info tab to L31</t>
  </si>
  <si>
    <t>CF Workings Tab  - zero out mvt on BS Investments Line in VCol P</t>
  </si>
  <si>
    <t>Notes _ FA - Unbold TYCost Additions Lable</t>
  </si>
  <si>
    <t>Notes - Tab - VBA Allo Insertion / Formatting of Rows</t>
  </si>
  <si>
    <t>Total of Investments Agrees to Breakdown of Investments - make conditional on there being a val to b/down</t>
  </si>
  <si>
    <t>Change Polarity Code (TB Query) to exclude Clearing Accounts ieii &gt;9990.000</t>
  </si>
  <si>
    <t>V20.00.5</t>
  </si>
  <si>
    <t>Insert Bad Debts W/o into Rec to Cashflow</t>
  </si>
  <si>
    <t>Aded IFERROR to Reg Address in Note 1 if Address3 is deleted</t>
  </si>
  <si>
    <t>hnaged Mappring of Petty Cash and Bank to "Enter on Data 4 Sens Tab""</t>
  </si>
  <si>
    <t>Fixed page Number Form on Directory</t>
  </si>
  <si>
    <t>V20.00.6</t>
  </si>
  <si>
    <t>Insert Unique line Decsription Ah gainst Cost TY Opening</t>
  </si>
  <si>
    <t>Put in VBA to Move delete a shhet</t>
  </si>
  <si>
    <t>Incom in Advance - currently same  on Last Year - oherwise names manual of drop down ??</t>
  </si>
  <si>
    <t>Need to Update npn-Refresh All Queries - With Care</t>
  </si>
  <si>
    <t>Error Check to the $1that this Year  comparative = Last Year TY</t>
  </si>
  <si>
    <t>Main Model - Trim Clean Line Names</t>
  </si>
  <si>
    <t>Indicate which names have been changed ?</t>
  </si>
  <si>
    <t>Drop Doen for all Lines in Branch Model</t>
  </si>
  <si>
    <t>Need to do each yaear Update of Possible Dropdoen values  ehg Income in Advance before relaesing the Model</t>
  </si>
  <si>
    <t>Establish a Update Process</t>
  </si>
  <si>
    <t>Update Model Documentatiopn and Instructions</t>
  </si>
  <si>
    <t>256 Character Limit</t>
  </si>
  <si>
    <t>Reviwe in 2023 the need to include Names of Sources of Income in Advance for yaer before last wg in 2023 need to include 2021</t>
  </si>
  <si>
    <t>Comparatives</t>
  </si>
  <si>
    <t>How to Handle unique rwos ege in AR AP</t>
  </si>
  <si>
    <t>Have done ranges for Loans so that this can be automated for next Year - still needs to be able to Handl Current Non-Curremt (that is same party in both Current and Non-Current</t>
  </si>
  <si>
    <t>need to include commom rows +those used - so do not exclude those wth $0</t>
  </si>
  <si>
    <t>y to what extnt to I need to create a unique Line name for lines in column  say K</t>
  </si>
  <si>
    <t xml:space="preserve">Some CA and LT Items may to have the amount keyed in </t>
  </si>
  <si>
    <t>Tell Victorie are JT - to key number in agaiant JT fro the list</t>
  </si>
  <si>
    <t>Cost - Closing balance at 30 June</t>
  </si>
  <si>
    <t>Rest Set Notes A - Col Width to 4.89</t>
  </si>
  <si>
    <t>CWC - how to do the land &amp; Builds Note - copy to have 7 panesl</t>
  </si>
  <si>
    <t>Tidy Up PQ Loads etc</t>
  </si>
  <si>
    <t>the range to extract Op Leases was not art of the Model so It has been added - in 2023 ensure that it picks up 2022 as comparatives</t>
  </si>
  <si>
    <t>Sort Dynamic Array output</t>
  </si>
  <si>
    <t>FIX up REF in Named Ranges !</t>
  </si>
  <si>
    <t>Probably can dump the list of Inadvance donors labelled for the last two years(2020 and 2021)</t>
  </si>
  <si>
    <t>MAN Tier 2 PBE 2021 Final.xlsm</t>
  </si>
  <si>
    <t>NTH Tier 2 PBE 2021  - Final.xlsm</t>
  </si>
  <si>
    <t>SCT Tier 2 PBE 2021 Final.xlsm</t>
  </si>
  <si>
    <t>WGI Tier 2 PBE 2021 Final.xlsm</t>
  </si>
  <si>
    <t>WLG Tier 2 PBE 2021 Final.xlsm</t>
  </si>
  <si>
    <t>WPA Tier 2 PBE 2021 Final.xlsm</t>
  </si>
  <si>
    <t>BOP.TIER.II.JUNE.2021....3.xlsm</t>
  </si>
  <si>
    <t>THB.Tier.II.Template.June.2021..xlsm</t>
  </si>
  <si>
    <t>2021 CCSDA  AKL Tier 2 PBE 30062021 (2).xlsm</t>
  </si>
  <si>
    <t>2021 CCSDA  OTA Tier 2 PBE Template Final.xlsm</t>
  </si>
  <si>
    <t>CWC 2021 CCSDA  BRANCH Tier 2 PBE Template final.xlsm</t>
  </si>
  <si>
    <t>NMA 2021 CCSDA  BRANCH Tier 2 PBE Template Final.xlsm</t>
  </si>
  <si>
    <t>SCA 2021 CCSDA  BRANCH Tier 2 PBE Template ver 21_00_0  Final.xlsm</t>
  </si>
  <si>
    <t>SLD 2021 CCSDA  BRANCH Tier 2 PBE Template ver 21_00_0 Final.xlsm</t>
  </si>
  <si>
    <t>WTK 2021 CCSDA  BRANCH Tier 2 PBE Template Final.xlsm</t>
  </si>
  <si>
    <t>Files Names of Files from Branches</t>
  </si>
  <si>
    <t>t_Branch_List.Code</t>
  </si>
  <si>
    <t>t_Branch_List.Name</t>
  </si>
  <si>
    <t>WAI KATO..Tier.II.Template.June.2021..update.23.08.xlsm</t>
  </si>
  <si>
    <t>Determine if Conditional slowing things down</t>
  </si>
  <si>
    <t>Test on Consol Model</t>
  </si>
  <si>
    <t>Tidy Up Workbook</t>
  </si>
  <si>
    <t>Update p/w schefdule</t>
  </si>
  <si>
    <t xml:space="preserve">Reame File </t>
  </si>
  <si>
    <t>delink Wellington</t>
  </si>
  <si>
    <t>UserG Form Scroollbar problemn</t>
  </si>
  <si>
    <t>ability to sort Addresses</t>
  </si>
  <si>
    <t>Check if // is ok in queries</t>
  </si>
  <si>
    <t>t_Branch_List.1.Name</t>
  </si>
  <si>
    <t>2021 CCSDA  NLD Tier 2 PBE Template ver 21_00_0.xlsm</t>
  </si>
  <si>
    <t xml:space="preserve"> in say D16. - Can this be used for SUBTOTAL as well ???</t>
  </si>
  <si>
    <t>Need to deal with Refresh All Updates over wriuting manual - Mappting from LY to TY Tab</t>
  </si>
  <si>
    <t>Resolve issue in Change Background Refresh to False Macro that is currently commented out on Refreshall Macro</t>
  </si>
  <si>
    <t xml:space="preserve">r Name Modules in VBA </t>
  </si>
  <si>
    <t>Empty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</si>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</sst>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.00_);_(* \(#,##0.00\);_(* &quot;-&quot;??_);_(@_)"/>
    <numFmt numFmtId="165" formatCode="#,##0.00_);\(#,##0.00\);\-\ \ ;&quot;Omicom&quot;"/>
    <numFmt numFmtId="166" formatCode="0.0"/>
    <numFmt numFmtId="167" formatCode=";;;"/>
    <numFmt numFmtId="168" formatCode="#,##0_);\(#,##0\);\-\ \ "/>
    <numFmt numFmtId="169" formatCode="_-&quot;$&quot;* #,##0_-;\-&quot;$&quot;* #,##0_-;_-&quot;$&quot;* &quot;- &quot;_-;_-@_-"/>
  </numFmts>
  <fonts count="39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rgb="FF041E41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26"/>
      <name val="Arial"/>
      <family val="2"/>
    </font>
    <font>
      <sz val="16"/>
      <color rgb="FF041E4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rgb="FF0000FF"/>
      <name val="Arial"/>
      <family val="2"/>
    </font>
    <font>
      <sz val="10"/>
      <color rgb="FF993300"/>
      <name val="Arial Narrow"/>
      <family val="2"/>
    </font>
    <font>
      <b/>
      <sz val="11"/>
      <name val="Arial"/>
      <family val="2"/>
    </font>
    <font>
      <sz val="10"/>
      <color rgb="FF0000FF"/>
      <name val="Arial Narrow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9"/>
      <color theme="0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0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horizontal="right"/>
    </xf>
    <xf numFmtId="0" fontId="9" fillId="0" borderId="0">
      <alignment horizontal="right" vertical="center" wrapText="1"/>
    </xf>
    <xf numFmtId="0" fontId="11" fillId="0" borderId="0">
      <alignment horizontal="left" vertical="top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>
      <alignment horizontal="left" vertical="center"/>
    </xf>
    <xf numFmtId="165" fontId="12" fillId="0" borderId="0">
      <alignment horizontal="right" vertical="center"/>
    </xf>
    <xf numFmtId="165" fontId="11" fillId="0" borderId="0">
      <alignment horizontal="right"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6" fillId="0" borderId="0">
      <alignment horizontal="left" vertical="center" wrapText="1"/>
    </xf>
    <xf numFmtId="0" fontId="3" fillId="0" borderId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39" fontId="21" fillId="0" borderId="0"/>
    <xf numFmtId="164" fontId="4" fillId="0" borderId="0" applyFon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7" applyNumberFormat="0" applyAlignment="0" applyProtection="0"/>
    <xf numFmtId="0" fontId="30" fillId="7" borderId="8" applyNumberFormat="0" applyAlignment="0" applyProtection="0"/>
    <xf numFmtId="0" fontId="31" fillId="7" borderId="7" applyNumberFormat="0" applyAlignment="0" applyProtection="0"/>
    <xf numFmtId="0" fontId="32" fillId="0" borderId="9" applyNumberFormat="0" applyFill="0" applyAlignment="0" applyProtection="0"/>
    <xf numFmtId="0" fontId="33" fillId="8" borderId="10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2" fillId="0" borderId="0"/>
    <xf numFmtId="168" fontId="11" fillId="0" borderId="0">
      <alignment horizontal="right" vertical="center"/>
      <protection hidden="1"/>
    </xf>
    <xf numFmtId="168" fontId="11" fillId="0" borderId="0">
      <alignment horizontal="right" vertical="center"/>
    </xf>
    <xf numFmtId="168" fontId="12" fillId="0" borderId="1">
      <alignment horizontal="right" vertical="center"/>
    </xf>
    <xf numFmtId="168" fontId="12" fillId="0" borderId="2">
      <alignment horizontal="right" vertical="center"/>
    </xf>
    <xf numFmtId="168" fontId="12" fillId="0" borderId="3">
      <alignment horizontal="right" vertical="center"/>
    </xf>
    <xf numFmtId="0" fontId="17" fillId="0" borderId="0" applyFill="0" applyBorder="0">
      <alignment vertical="top"/>
    </xf>
    <xf numFmtId="0" fontId="22" fillId="0" borderId="0">
      <alignment vertical="center"/>
      <protection hidden="1"/>
    </xf>
    <xf numFmtId="0" fontId="18" fillId="0" borderId="0"/>
    <xf numFmtId="168" fontId="11" fillId="0" borderId="0">
      <alignment horizontal="right" vertical="center"/>
      <protection locked="0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168" fontId="12" fillId="0" borderId="12">
      <alignment horizontal="right" vertical="center"/>
    </xf>
  </cellStyleXfs>
  <cellXfs count="81">
    <xf numFmtId="0" fontId="0" fillId="0" borderId="0" xfId="0">
      <alignment vertical="center"/>
    </xf>
    <xf numFmtId="0" fontId="22" fillId="0" borderId="0" xfId="63">
      <alignment vertical="center"/>
      <protection hidden="1"/>
    </xf>
    <xf numFmtId="0" fontId="11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/>
    </xf>
    <xf numFmtId="0" fontId="15" fillId="0" borderId="0" xfId="10" applyFont="1" applyBorder="1" applyAlignment="1">
      <alignment horizontal="left"/>
    </xf>
    <xf numFmtId="0" fontId="23" fillId="0" borderId="0" xfId="0" applyFont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wrapText="1"/>
    </xf>
    <xf numFmtId="0" fontId="11" fillId="0" borderId="0" xfId="0" applyFont="1" applyBorder="1" applyAlignment="1">
      <alignment horizontal="left" vertical="center" indent="2"/>
    </xf>
    <xf numFmtId="0" fontId="15" fillId="0" borderId="0" xfId="10" applyFont="1" applyBorder="1" applyAlignment="1">
      <alignment vertical="center"/>
    </xf>
    <xf numFmtId="168" fontId="11" fillId="0" borderId="0" xfId="9" applyNumberFormat="1" applyFill="1" applyBorder="1" applyAlignment="1">
      <alignment horizontal="right" vertical="center"/>
    </xf>
    <xf numFmtId="168" fontId="0" fillId="0" borderId="0" xfId="0" applyNumberFormat="1" applyBorder="1" applyAlignment="1">
      <alignment vertical="center" wrapText="1"/>
    </xf>
    <xf numFmtId="168" fontId="11" fillId="0" borderId="0" xfId="8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5" fillId="0" borderId="0" xfId="10" applyFont="1" applyFill="1" applyBorder="1" applyAlignment="1">
      <alignment horizontal="left"/>
    </xf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Alignment="1"/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15" fillId="0" borderId="0" xfId="1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Border="1">
      <alignment vertical="center"/>
    </xf>
    <xf numFmtId="0" fontId="0" fillId="0" borderId="0" xfId="0">
      <alignment vertical="center"/>
    </xf>
    <xf numFmtId="0" fontId="12" fillId="0" borderId="0" xfId="0" applyFont="1" applyBorder="1" applyAlignment="1">
      <alignment horizontal="left" vertical="center" wrapText="1" indent="3"/>
    </xf>
    <xf numFmtId="0" fontId="7" fillId="0" borderId="0" xfId="0" applyFont="1" applyAlignment="1">
      <alignment horizontal="left" vertical="center" wrapText="1" indent="3"/>
    </xf>
    <xf numFmtId="169" fontId="12" fillId="0" borderId="0" xfId="9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top"/>
    </xf>
    <xf numFmtId="166" fontId="15" fillId="0" borderId="0" xfId="10" applyNumberFormat="1" applyFill="1" applyAlignment="1">
      <alignment horizontal="center" vertical="center"/>
    </xf>
    <xf numFmtId="168" fontId="11" fillId="0" borderId="0" xfId="57">
      <alignment horizontal="right" vertical="center"/>
      <protection hidden="1"/>
    </xf>
    <xf numFmtId="168" fontId="12" fillId="0" borderId="12" xfId="60" applyBorder="1">
      <alignment horizontal="right" vertical="center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68" fontId="11" fillId="0" borderId="0" xfId="65">
      <alignment horizontal="right" vertical="center"/>
      <protection locked="0"/>
    </xf>
    <xf numFmtId="0" fontId="24" fillId="0" borderId="0" xfId="0" applyFont="1" applyAlignment="1"/>
    <xf numFmtId="14" fontId="0" fillId="0" borderId="0" xfId="0" applyNumberFormat="1" applyAlignment="1"/>
    <xf numFmtId="168" fontId="11" fillId="0" borderId="0" xfId="65" applyProtection="1">
      <alignment horizontal="right" vertical="center"/>
    </xf>
    <xf numFmtId="0" fontId="0" fillId="0" borderId="0" xfId="0">
      <alignment vertical="center"/>
    </xf>
    <xf numFmtId="168" fontId="11" fillId="0" borderId="0" xfId="65" applyProtection="1">
      <alignment horizontal="right" vertical="center"/>
      <protection hidden="1"/>
    </xf>
    <xf numFmtId="14" fontId="0" fillId="0" borderId="0" xfId="0" applyNumberFormat="1">
      <alignment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67" fontId="11" fillId="0" borderId="0" xfId="0" applyNumberFormat="1" applyFont="1" applyProtection="1">
      <alignment vertical="center"/>
      <protection hidden="1"/>
    </xf>
    <xf numFmtId="0" fontId="11" fillId="0" borderId="0" xfId="0" applyFont="1" applyBorder="1" applyAlignment="1">
      <alignment horizontal="left" vertical="center" wrapText="1" indent="2"/>
    </xf>
    <xf numFmtId="0" fontId="12" fillId="0" borderId="0" xfId="0" applyFont="1" applyBorder="1" applyAlignment="1">
      <alignment horizontal="left" vertical="center" indent="2"/>
    </xf>
    <xf numFmtId="0" fontId="7" fillId="0" borderId="0" xfId="0" applyFont="1" applyAlignment="1">
      <alignment horizontal="left" vertical="center" wrapText="1" indent="2"/>
    </xf>
    <xf numFmtId="0" fontId="11" fillId="0" borderId="0" xfId="0" applyNumberFormat="1" applyFont="1" applyProtection="1">
      <alignment vertical="center"/>
      <protection hidden="1"/>
    </xf>
    <xf numFmtId="0" fontId="11" fillId="4" borderId="0" xfId="0" applyNumberFormat="1" applyFont="1" applyFill="1" applyProtection="1">
      <alignment vertical="center"/>
      <protection hidden="1"/>
    </xf>
    <xf numFmtId="0" fontId="0" fillId="0" borderId="0" xfId="0">
      <alignment vertical="center"/>
    </xf>
    <xf numFmtId="0" fontId="38" fillId="0" borderId="0" xfId="0" applyFont="1">
      <alignment vertical="center"/>
    </xf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0" borderId="0" xfId="0">
      <alignment vertical="center"/>
    </xf>
    <xf numFmtId="0" fontId="0" fillId="33" borderId="0" xfId="0" applyFont="1" applyFill="1">
      <alignment vertical="center"/>
    </xf>
    <xf numFmtId="0" fontId="11" fillId="0" borderId="0" xfId="0" applyFont="1" applyBorder="1" applyAlignment="1">
      <alignment horizontal="left" vertical="center" wrapText="1" indent="3"/>
    </xf>
    <xf numFmtId="0" fontId="12" fillId="0" borderId="0" xfId="0" applyFont="1" applyBorder="1" applyAlignment="1">
      <alignment horizontal="left" vertical="center" wrapText="1" indent="2"/>
    </xf>
  </cellXfs>
  <cellStyles count="70">
    <cellStyle name=".cRepFormProNobold" xfId="58" xr:uid="{00000000-0005-0000-0000-000002000000}"/>
    <cellStyle name=".cRepTotalProtTopDBLLineBold 2" xfId="60" xr:uid="{00000000-0005-0000-0000-000003000000}"/>
    <cellStyle name=".cRepTotalProtTopDBLLineBold 2 2" xfId="69" xr:uid="{9D961106-2131-41BC-8483-E406EFD498C2}"/>
    <cellStyle name=".cRepTotalProtTopDDBLLineBold 2 2" xfId="61" xr:uid="{00000000-0005-0000-0000-000004000000}"/>
    <cellStyle name=".cRepTotalProtTopLineBold" xfId="59" xr:uid="{00000000-0005-0000-0000-000005000000}"/>
    <cellStyle name=".cRepVal_NOProNobold 2" xfId="65" xr:uid="{8CF29BA9-8BF9-40CF-BDF7-F1115F4EB684}"/>
    <cellStyle name=".cRepValProNobold" xfId="57" xr:uid="{00000000-0005-0000-0000-000006000000}"/>
    <cellStyle name="20% - Accent1" xfId="33" builtinId="30" customBuiltin="1"/>
    <cellStyle name="20% - Accent2" xfId="37" builtinId="34" customBuiltin="1"/>
    <cellStyle name="20% - Accent3" xfId="41" builtinId="38" customBuiltin="1"/>
    <cellStyle name="20% - Accent4" xfId="45" builtinId="42" customBuiltin="1"/>
    <cellStyle name="20% - Accent5" xfId="49" builtinId="46" customBuiltin="1"/>
    <cellStyle name="20% - Accent6" xfId="53" builtinId="50" customBuiltin="1"/>
    <cellStyle name="40% - Accent1" xfId="34" builtinId="31" customBuiltin="1"/>
    <cellStyle name="40% - Accent2" xfId="38" builtinId="35" customBuiltin="1"/>
    <cellStyle name="40% - Accent3" xfId="42" builtinId="39" customBuiltin="1"/>
    <cellStyle name="40% - Accent4" xfId="46" builtinId="43" customBuiltin="1"/>
    <cellStyle name="40% - Accent5" xfId="50" builtinId="47" customBuiltin="1"/>
    <cellStyle name="40% - Accent6" xfId="54" builtinId="51" customBuiltin="1"/>
    <cellStyle name="60% - Accent1" xfId="35" builtinId="32" customBuiltin="1"/>
    <cellStyle name="60% - Accent2" xfId="39" builtinId="36" customBuiltin="1"/>
    <cellStyle name="60% - Accent3" xfId="43" builtinId="40" customBuiltin="1"/>
    <cellStyle name="60% - Accent4" xfId="47" builtinId="44" customBuiltin="1"/>
    <cellStyle name="60% - Accent5" xfId="51" builtinId="48" customBuiltin="1"/>
    <cellStyle name="60% - Accent6" xfId="55" builtinId="52" customBuiltin="1"/>
    <cellStyle name="Accent1" xfId="32" builtinId="29" customBuiltin="1"/>
    <cellStyle name="Accent2" xfId="36" builtinId="33" customBuiltin="1"/>
    <cellStyle name="Accent3" xfId="40" builtinId="37" customBuiltin="1"/>
    <cellStyle name="Accent4" xfId="44" builtinId="41" customBuiltin="1"/>
    <cellStyle name="Accent5" xfId="48" builtinId="45" customBuiltin="1"/>
    <cellStyle name="Accent6" xfId="52" builtinId="49" customBuiltin="1"/>
    <cellStyle name="Bad" xfId="23" builtinId="27" customBuiltin="1"/>
    <cellStyle name="Calculation" xfId="26" builtinId="22" customBuiltin="1"/>
    <cellStyle name="Check Cell" xfId="28" builtinId="23" customBuiltin="1"/>
    <cellStyle name="Comma 5" xfId="18" xr:uid="{00000000-0005-0000-0000-0000A7000000}"/>
    <cellStyle name="Control Column" xfId="11" xr:uid="{00000000-0005-0000-0000-0000AB000000}"/>
    <cellStyle name="Cover_ClientName" xfId="2" xr:uid="{00000000-0005-0000-0000-0000AD000000}"/>
    <cellStyle name="Details Text" xfId="13" xr:uid="{00000000-0005-0000-0000-0000C5000000}"/>
    <cellStyle name="Explanatory Text" xfId="30" builtinId="53" customBuiltin="1"/>
    <cellStyle name="Footer_PageNo" xfId="3" xr:uid="{00000000-0005-0000-0000-0000CF000000}"/>
    <cellStyle name="Format Column" xfId="12" xr:uid="{00000000-0005-0000-0000-0000D2000000}"/>
    <cellStyle name="Good" xfId="15" builtinId="26" customBuiltin="1"/>
    <cellStyle name="Header_ClientName" xfId="7" xr:uid="{00000000-0005-0000-0000-0000DC000000}"/>
    <cellStyle name="Heading 1" xfId="19" builtinId="16" customBuiltin="1"/>
    <cellStyle name="Heading 2" xfId="20" builtinId="17" customBuiltin="1"/>
    <cellStyle name="Heading 3" xfId="21" builtinId="18" customBuiltin="1"/>
    <cellStyle name="Heading 4" xfId="22" builtinId="19" customBuiltin="1"/>
    <cellStyle name="Hyperlink" xfId="6" xr:uid="{00000000-0005-0000-0000-0000F8000000}"/>
    <cellStyle name="Input" xfId="24" builtinId="20" customBuiltin="1"/>
    <cellStyle name="Linked Cell" xfId="27" builtinId="24" customBuiltin="1"/>
    <cellStyle name="Neutral" xfId="16" builtinId="28" customBuiltin="1"/>
    <cellStyle name="Normal" xfId="0" builtinId="0" customBuiltin="1"/>
    <cellStyle name="Normal 12" xfId="17" xr:uid="{00000000-0005-0000-0000-000036010000}"/>
    <cellStyle name="Normal 15" xfId="56" xr:uid="{00000000-0005-0000-0000-000039010000}"/>
    <cellStyle name="Normal 16" xfId="62" xr:uid="{00000000-0005-0000-0000-00003A010000}"/>
    <cellStyle name="Normal 2" xfId="1" xr:uid="{00000000-0005-0000-0000-00003C010000}"/>
    <cellStyle name="Normal 2 5" xfId="64" xr:uid="{41B2E42B-E581-491B-BBB6-37503531A4CB}"/>
    <cellStyle name="Normal 23" xfId="67" xr:uid="{6368AAB4-A545-4BA4-A2F4-FEB49FF43CD6}"/>
    <cellStyle name="Normal 3" xfId="66" xr:uid="{11CAC345-2F55-4489-9658-10988C6552A7}"/>
    <cellStyle name="Normal 3 4" xfId="14" xr:uid="{00000000-0005-0000-0000-00004B010000}"/>
    <cellStyle name="Output" xfId="25" builtinId="21" customBuiltin="1"/>
    <cellStyle name="Percent 2" xfId="68" xr:uid="{121899A1-1613-4FC7-B7CC-A5E28020AF73}"/>
    <cellStyle name="Report_Heading" xfId="5" xr:uid="{00000000-0005-0000-0000-000088010000}"/>
    <cellStyle name="Report_MainHeading" xfId="10" xr:uid="{00000000-0005-0000-0000-000089010000}"/>
    <cellStyle name="Report_NumbersLY" xfId="9" xr:uid="{00000000-0005-0000-0000-00008A010000}"/>
    <cellStyle name="Report_NumbersTY" xfId="8" xr:uid="{00000000-0005-0000-0000-00008B010000}"/>
    <cellStyle name="Textbox" xfId="4" xr:uid="{00000000-0005-0000-0000-0000C1010000}"/>
    <cellStyle name="Total" xfId="31" builtinId="25" customBuiltin="1"/>
    <cellStyle name="Warning Text" xfId="29" builtinId="11" customBuiltin="1"/>
    <cellStyle name="wkg.White TEXT Pro Hidden" xfId="63" xr:uid="{9EF10F95-A85E-4BAF-89A1-8A46C373CB6D}"/>
  </cellStyles>
  <dxfs count="4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textRotation="0" wrapText="1" indent="0" justifyLastLine="0" shrinkToFit="0" readingOrder="0"/>
    </dxf>
    <dxf>
      <numFmt numFmtId="170" formatCode="m/d/yyyy"/>
    </dxf>
    <dxf>
      <numFmt numFmtId="168" formatCode="#,##0_);\(#,##0\);\-\ \ "/>
    </dxf>
    <dxf>
      <fill>
        <patternFill>
          <bgColor rgb="FFFFC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numFmt numFmtId="168" formatCode="#,##0_);\(#,##0\);\-\ \ "/>
    </dxf>
    <dxf>
      <fill>
        <patternFill>
          <bgColor rgb="FFFFC000"/>
        </patternFill>
      </fill>
    </dxf>
    <dxf>
      <fill>
        <patternFill>
          <bgColor theme="8"/>
        </patternFill>
      </fill>
    </dxf>
    <dxf>
      <numFmt numFmtId="168" formatCode="#,##0_);\(#,##0\);\-\ \ "/>
    </dxf>
    <dxf>
      <fill>
        <patternFill>
          <bgColor rgb="FFFFC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3" tint="0.3999450666829432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3" defaultTableStyle="TableStyleMedium2" defaultPivotStyle="PivotStyleLight16">
    <tableStyle name="CCSDA Mid Table" pivot="0" count="7" xr9:uid="{A3E398A8-BACB-4029-8E3E-C6CA8435C1A5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  <tableStyle name="Invisible" pivot="0" table="0" count="0" xr9:uid="{C0323E98-4DE2-4C8D-863A-5BB6FF5CA86B}"/>
    <tableStyle name="PivotTable Style 1" table="0" count="1" xr9:uid="{F79AA02C-D433-4329-B5E0-40A97CAE87C0}">
      <tableStyleElement type="pageFieldLabels" dxfId="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204E"/>
      <rgbColor rgb="00F1AB00"/>
      <rgbColor rgb="00595959"/>
      <rgbColor rgb="00CC0000"/>
      <rgbColor rgb="00660066"/>
      <rgbColor rgb="00008000"/>
      <rgbColor rgb="000000CC"/>
      <rgbColor rgb="00AFAFAF"/>
      <rgbColor rgb="000F7BBF"/>
      <rgbColor rgb="007A7A7A"/>
      <rgbColor rgb="00E20026"/>
      <rgbColor rgb="00009900"/>
      <rgbColor rgb="00800080"/>
      <rgbColor rgb="00800000"/>
      <rgbColor rgb="00DBDBDB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00FF"/>
      <color rgb="FFFF99CC"/>
      <color rgb="FFFF9999"/>
      <color rgb="FFFF7C80"/>
      <color rgb="FF99AD35"/>
      <color rgb="FF9DA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35" xr16:uid="{DEAD6C3F-E6ED-4DFA-996D-6D57E5BD130F}" autoFormatId="16" applyNumberFormats="0" applyBorderFormats="0" applyFontFormats="0" applyPatternFormats="0" applyAlignmentFormats="0" applyWidthHeightFormats="0">
  <queryTableRefresh nextId="5">
    <queryTableFields count="4">
      <queryTableField id="1" name="Name" tableColumnId="1"/>
      <queryTableField id="2" name="t_Branch_List.Code" tableColumnId="2"/>
      <queryTableField id="3" name="t_Branch_List.Name" tableColumnId="3"/>
      <queryTableField id="4" name="t_Branch_List.1.Name" tableColumnId="4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8520580-DA8A-49CD-88FC-31735F905CF9}" name="Table316" displayName="Table316" ref="B4:D27" totalsRowShown="0">
  <autoFilter ref="B4:D27" xr:uid="{7E37A01C-BB3B-4F26-B4D0-A8112D9C1040}"/>
  <tableColumns count="3">
    <tableColumn id="1" xr3:uid="{3BA1CE9F-95F8-446B-8898-C47978C77EC4}" name="Version"/>
    <tableColumn id="2" xr3:uid="{B47A59BF-2DCE-4849-854A-6E8231AE9088}" name="Date/Time" dataDxfId="5"/>
    <tableColumn id="3" xr3:uid="{C95B5784-CD60-4141-9DE1-FCB4269F77FF}" name="Action" dataDxfId="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1F70F73-9161-4153-8960-FAD7F1531F2E}" name="t_GLACCT_Class" displayName="t_GLACCT_Class" ref="B6:C11" totalsRowShown="0">
  <autoFilter ref="B6:C11" xr:uid="{26E4FA0A-C902-4AB1-A8A2-A9FEA73751C9}"/>
  <tableColumns count="2">
    <tableColumn id="1" xr3:uid="{CDF55AA2-6C77-4F2C-AA55-3D518EE526CD}" name="GLACCT Class"/>
    <tableColumn id="2" xr3:uid="{EF93EEAA-2051-4389-9697-CB11BD00A74C}" name="Class Name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6CBD84C-A482-486C-9FAB-9C41A41C82C9}" name="GLACCT_Type" displayName="GLACCT_Type" ref="B15:C18" totalsRowShown="0">
  <autoFilter ref="B15:C18" xr:uid="{CE0D2AE1-5E8C-4E67-AD4B-625FB4C8203A}"/>
  <tableColumns count="2">
    <tableColumn id="1" xr3:uid="{D375A28F-2B96-4C91-809D-6B83F3BC1D73}" name="GLACCT Class"/>
    <tableColumn id="2" xr3:uid="{33F1CDFB-4B3F-44FA-812E-2E5282C95F77}" name="Class Name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DCBC47B-6768-4D4E-A505-E9879FEA4238}" name="Files_from_Branches_Names" displayName="Files_from_Branches_Names" ref="A4:D21" tableType="queryTable" totalsRowShown="0">
  <autoFilter ref="A4:D21" xr:uid="{FDCBC47B-6768-4D4E-A505-E9879FEA4238}"/>
  <sortState xmlns:xlrd2="http://schemas.microsoft.com/office/spreadsheetml/2017/richdata2" ref="A5:D21">
    <sortCondition ref="A4:A21"/>
  </sortState>
  <tableColumns count="4">
    <tableColumn id="1" xr3:uid="{FAC6CC8E-A1C7-43D1-A3F4-5C652068EF0C}" uniqueName="1" name="Name" queryTableFieldId="1" dataDxfId="3"/>
    <tableColumn id="2" xr3:uid="{F741F298-6013-4326-B53D-77B058FD406F}" uniqueName="2" name="t_Branch_List.Code" queryTableFieldId="2" dataDxfId="2"/>
    <tableColumn id="3" xr3:uid="{345DC8EC-7354-4664-8219-02B25FE2E01C}" uniqueName="3" name="t_Branch_List.Name" queryTableFieldId="3" dataDxfId="1"/>
    <tableColumn id="4" xr3:uid="{BB68E911-20BD-4493-A3A1-799A94B1A63C}" uniqueName="4" name="t_Branch_List.1.Name" queryTableFieldId="4" dataDxfId="0"/>
  </tableColumns>
  <tableStyleInfo name="CCSDA Mid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6" tint="0.39997558519241921"/>
  </sheetPr>
  <dimension ref="A1:Z23"/>
  <sheetViews>
    <sheetView tabSelected="1" view="pageBreakPreview" topLeftCell="B1" zoomScaleNormal="115" zoomScaleSheetLayoutView="100" workbookViewId="0">
      <selection activeCell="M28" sqref="M28"/>
    </sheetView>
  </sheetViews>
  <sheetFormatPr defaultColWidth="7.33203125" defaultRowHeight="13.2" outlineLevelCol="1" x14ac:dyDescent="0.25"/>
  <cols>
    <col min="1" max="1" width="5.88671875" hidden="1" customWidth="1" outlineLevel="1"/>
    <col min="2" max="2" width="3.33203125" customWidth="1" collapsed="1"/>
    <col min="3" max="3" width="5.109375" style="12" customWidth="1"/>
    <col min="4" max="4" width="17.6640625" hidden="1" customWidth="1"/>
    <col min="5" max="5" width="13.88671875" customWidth="1"/>
    <col min="6" max="6" width="7.33203125" bestFit="1" customWidth="1"/>
    <col min="7" max="7" width="10.88671875" style="9" customWidth="1"/>
    <col min="8" max="8" width="0.33203125" style="5" customWidth="1"/>
    <col min="9" max="9" width="9.6640625" style="8" customWidth="1"/>
    <col min="10" max="10" width="0.33203125" style="8" customWidth="1"/>
    <col min="11" max="11" width="13.109375" style="10" customWidth="1"/>
    <col min="12" max="12" width="0.33203125" style="10" customWidth="1"/>
    <col min="13" max="13" width="15.33203125" customWidth="1"/>
    <col min="14" max="14" width="0.33203125" style="7" customWidth="1"/>
    <col min="15" max="15" width="12.88671875" customWidth="1"/>
    <col min="16" max="16" width="1.44140625" style="7" customWidth="1"/>
    <col min="17" max="17" width="12.33203125" style="11" customWidth="1"/>
    <col min="18" max="18" width="0.5546875" style="11" customWidth="1"/>
    <col min="19" max="19" width="12.33203125" customWidth="1"/>
    <col min="20" max="20" width="2.6640625" style="34" customWidth="1"/>
    <col min="21" max="21" width="2.5546875" customWidth="1"/>
    <col min="22" max="22" width="14.109375" style="44" hidden="1" customWidth="1" outlineLevel="1"/>
    <col min="23" max="23" width="22.88671875" style="44" hidden="1" customWidth="1" outlineLevel="1"/>
    <col min="24" max="24" width="2.109375" style="44" hidden="1" customWidth="1" outlineLevel="1"/>
    <col min="25" max="25" width="31" style="46" hidden="1" customWidth="1" outlineLevel="1"/>
    <col min="26" max="26" width="2.109375" style="46" customWidth="1" collapsed="1"/>
  </cols>
  <sheetData>
    <row r="1" spans="1:26" s="26" customFormat="1" ht="6" customHeight="1" x14ac:dyDescent="0.25">
      <c r="B1"/>
      <c r="C1" s="12"/>
      <c r="T1" s="34"/>
      <c r="V1" s="44"/>
      <c r="W1" s="44"/>
      <c r="X1" s="44"/>
      <c r="Y1" s="46"/>
      <c r="Z1" s="46"/>
    </row>
    <row r="2" spans="1:26" s="33" customFormat="1" ht="13.8" x14ac:dyDescent="0.25">
      <c r="B2"/>
      <c r="C2" s="48">
        <f>MAX(C$1:C1)+0.1</f>
        <v>0.1</v>
      </c>
      <c r="E2" s="36" t="s">
        <v>4</v>
      </c>
      <c r="F2" s="35"/>
      <c r="G2" s="35"/>
      <c r="H2" s="27"/>
      <c r="I2" s="35"/>
      <c r="J2" s="35"/>
      <c r="K2" s="35"/>
      <c r="L2" s="35"/>
      <c r="M2" s="35"/>
      <c r="N2" s="35"/>
      <c r="O2" s="35"/>
      <c r="P2" s="35"/>
      <c r="Q2" s="35"/>
      <c r="R2" s="35"/>
      <c r="S2" s="58"/>
      <c r="T2" s="37"/>
      <c r="V2" s="43"/>
      <c r="W2" s="43"/>
      <c r="X2" s="43"/>
      <c r="Y2" s="45"/>
      <c r="Z2" s="45"/>
    </row>
    <row r="3" spans="1:26" s="22" customFormat="1" ht="6" customHeight="1" x14ac:dyDescent="0.25">
      <c r="B3"/>
      <c r="C3" s="13"/>
      <c r="E3" s="18"/>
      <c r="F3" s="2"/>
      <c r="G3" s="2"/>
      <c r="H3" s="2"/>
      <c r="I3" s="2"/>
      <c r="J3" s="2"/>
      <c r="K3" s="2"/>
      <c r="L3" s="2"/>
      <c r="M3" s="2"/>
      <c r="O3" s="35"/>
      <c r="P3" s="6"/>
      <c r="Q3" s="2"/>
      <c r="R3" s="2"/>
      <c r="S3" s="2"/>
      <c r="T3" s="29"/>
      <c r="V3" s="44"/>
      <c r="W3" s="44"/>
      <c r="X3" s="44"/>
      <c r="Y3" s="46"/>
      <c r="Z3" s="46"/>
    </row>
    <row r="4" spans="1:26" s="22" customFormat="1" ht="12.75" customHeight="1" x14ac:dyDescent="0.25">
      <c r="A4" s="72" t="str">
        <f t="shared" ref="A4:A9" si="0">IF($E4&lt;&gt;"",_xlfn.TEXTJOIN("_",TRUE,E$2,$E4,"Cost"),"")</f>
        <v>Investment Properties_Additions_Cost</v>
      </c>
      <c r="B4" t="str">
        <f>TEXT("","0")</f>
        <v/>
      </c>
      <c r="C4" s="13"/>
      <c r="E4" s="17" t="s">
        <v>3</v>
      </c>
      <c r="F4" s="17"/>
      <c r="G4" s="17"/>
      <c r="H4" s="68"/>
      <c r="I4" s="67"/>
      <c r="J4" s="68"/>
      <c r="K4" s="68"/>
      <c r="L4" s="68"/>
      <c r="M4" s="71"/>
      <c r="O4" s="35"/>
      <c r="P4" s="6"/>
      <c r="Q4" s="49">
        <f>S22</f>
        <v>9600</v>
      </c>
      <c r="R4" s="20"/>
      <c r="S4" s="60">
        <v>10000</v>
      </c>
      <c r="T4" s="29"/>
      <c r="U4" s="1" t="str">
        <f>_xlfn.CONCAT("InvestProp_Cost_Opening")</f>
        <v>InvestProp_Cost_Opening</v>
      </c>
      <c r="V4" s="44"/>
      <c r="W4" s="44"/>
      <c r="X4" s="44"/>
      <c r="Y4" s="46"/>
      <c r="Z4" s="46"/>
    </row>
    <row r="5" spans="1:26" s="22" customFormat="1" ht="12.75" hidden="1" customHeight="1" x14ac:dyDescent="0.25">
      <c r="A5" s="72" t="str">
        <f t="shared" si="0"/>
        <v>Investment Properties_Additions_Cost</v>
      </c>
      <c r="B5" t="str">
        <f t="shared" ref="B5:B11" si="1">TEXT("","0")</f>
        <v/>
      </c>
      <c r="C5" s="13"/>
      <c r="E5" s="17" t="s">
        <v>3</v>
      </c>
      <c r="F5" s="17"/>
      <c r="G5" s="17"/>
      <c r="H5" s="68"/>
      <c r="J5" s="68"/>
      <c r="K5" s="68"/>
      <c r="L5" s="68"/>
      <c r="M5" s="68"/>
      <c r="O5" s="35"/>
      <c r="P5" s="6"/>
      <c r="Q5" s="55">
        <v>0</v>
      </c>
      <c r="R5" s="20"/>
      <c r="S5" s="60" t="e" cm="1">
        <f t="array" ref="S5">_xlfn.XLOOKUP($E5&amp;"r_xInvestmentproperties"&amp;"Cost",#REF!&amp;#REF!&amp;#REF!,#REF!,0,0)</f>
        <v>#REF!</v>
      </c>
      <c r="T5" s="29"/>
      <c r="U5" s="1" t="str">
        <f>_xlfn.CONCAT("InvestProp_Cost_"&amp;TEXT($E5,"0"))</f>
        <v>InvestProp_Cost_Additions</v>
      </c>
      <c r="V5" s="44"/>
      <c r="W5" s="44"/>
      <c r="X5" s="44"/>
      <c r="Y5" s="46"/>
      <c r="Z5" s="46"/>
    </row>
    <row r="6" spans="1:26" s="22" customFormat="1" ht="12.75" hidden="1" customHeight="1" x14ac:dyDescent="0.25">
      <c r="A6" s="72" t="str">
        <f t="shared" si="0"/>
        <v>Investment Properties_Disposals_Cost</v>
      </c>
      <c r="B6" t="str">
        <f t="shared" si="1"/>
        <v/>
      </c>
      <c r="C6" s="13"/>
      <c r="E6" s="17" t="s">
        <v>2</v>
      </c>
      <c r="F6" s="17"/>
      <c r="G6" s="17"/>
      <c r="H6" s="68"/>
      <c r="I6" s="68"/>
      <c r="J6" s="68"/>
      <c r="K6" s="68"/>
      <c r="L6" s="68"/>
      <c r="M6" s="68"/>
      <c r="O6" s="35"/>
      <c r="P6" s="6"/>
      <c r="Q6" s="55">
        <v>0</v>
      </c>
      <c r="R6" s="20"/>
      <c r="S6" s="60" t="e" cm="1">
        <f t="array" ref="S6">_xlfn.XLOOKUP($E6&amp;"r_xInvestmentproperties"&amp;"Cost",#REF!&amp;#REF!&amp;#REF!,#REF!,0,0)</f>
        <v>#REF!</v>
      </c>
      <c r="T6" s="29"/>
      <c r="U6" s="1" t="str">
        <f t="shared" ref="U6:U11" si="2">_xlfn.CONCAT("InvestProp_Cost_"&amp;TEXT($E6,"0"))</f>
        <v>InvestProp_Cost_Disposals</v>
      </c>
      <c r="V6" s="44"/>
      <c r="W6" s="44"/>
      <c r="X6" s="44"/>
      <c r="Y6" s="46"/>
      <c r="Z6" s="46"/>
    </row>
    <row r="7" spans="1:26" s="54" customFormat="1" ht="12.75" hidden="1" customHeight="1" x14ac:dyDescent="0.25">
      <c r="A7" s="72" t="str">
        <f t="shared" si="0"/>
        <v>Investment Properties_Impairment_Cost</v>
      </c>
      <c r="B7" t="str">
        <f t="shared" si="1"/>
        <v/>
      </c>
      <c r="C7" s="13"/>
      <c r="E7" s="17" t="s">
        <v>5</v>
      </c>
      <c r="F7" s="17"/>
      <c r="G7" s="17"/>
      <c r="H7" s="63"/>
      <c r="I7" s="63"/>
      <c r="J7" s="63"/>
      <c r="K7" s="63"/>
      <c r="L7" s="63"/>
      <c r="M7" s="63"/>
      <c r="O7" s="35"/>
      <c r="P7" s="38"/>
      <c r="Q7" s="55">
        <v>0</v>
      </c>
      <c r="R7" s="20"/>
      <c r="S7" s="60" t="e" cm="1">
        <f t="array" ref="S7">_xlfn.XLOOKUP($E7&amp;"r_xInvestmentproperties"&amp;"Cost",#REF!&amp;#REF!&amp;#REF!,#REF!,0,0)</f>
        <v>#REF!</v>
      </c>
      <c r="T7" s="29"/>
      <c r="U7" s="1"/>
    </row>
    <row r="8" spans="1:26" s="53" customFormat="1" ht="12.75" hidden="1" customHeight="1" x14ac:dyDescent="0.25">
      <c r="A8" s="72" t="str">
        <f t="shared" si="0"/>
        <v>Investment Properties_Transfers In_Cost</v>
      </c>
      <c r="B8" t="str">
        <f t="shared" si="1"/>
        <v/>
      </c>
      <c r="C8" s="13"/>
      <c r="E8" s="17" t="s">
        <v>49</v>
      </c>
      <c r="F8" s="17"/>
      <c r="G8" s="17"/>
      <c r="H8" s="63"/>
      <c r="I8" s="63"/>
      <c r="J8" s="63"/>
      <c r="K8" s="63"/>
      <c r="L8" s="63"/>
      <c r="M8" s="63"/>
      <c r="O8" s="35"/>
      <c r="P8" s="38"/>
      <c r="Q8" s="55">
        <v>0</v>
      </c>
      <c r="R8" s="20"/>
      <c r="S8" s="60" t="e" cm="1">
        <f t="array" ref="S8">_xlfn.XLOOKUP($E8&amp;"r_xInvestmentproperties"&amp;"Cost",#REF!&amp;#REF!&amp;#REF!,#REF!,0,0)</f>
        <v>#REF!</v>
      </c>
      <c r="T8" s="29"/>
      <c r="U8" s="1" t="str">
        <f t="shared" si="2"/>
        <v>InvestProp_Cost_Transfers In</v>
      </c>
    </row>
    <row r="9" spans="1:26" s="53" customFormat="1" ht="12" hidden="1" customHeight="1" x14ac:dyDescent="0.25">
      <c r="A9" s="72" t="str">
        <f t="shared" si="0"/>
        <v>Investment Properties_Transfers Out_Cost</v>
      </c>
      <c r="B9" t="str">
        <f t="shared" si="1"/>
        <v/>
      </c>
      <c r="C9" s="13"/>
      <c r="E9" s="17" t="s">
        <v>48</v>
      </c>
      <c r="F9" s="17"/>
      <c r="G9" s="17"/>
      <c r="H9" s="63"/>
      <c r="I9" s="63"/>
      <c r="J9" s="63"/>
      <c r="K9" s="63"/>
      <c r="L9" s="63"/>
      <c r="M9" s="63"/>
      <c r="O9" s="35"/>
      <c r="P9" s="38"/>
      <c r="Q9" s="55">
        <v>0</v>
      </c>
      <c r="R9" s="20"/>
      <c r="S9" s="60" t="e" cm="1">
        <f t="array" ref="S9">_xlfn.XLOOKUP($E9&amp;"r_xInvestmentproperties"&amp;"Cost",#REF!&amp;#REF!&amp;#REF!,#REF!,0,0)</f>
        <v>#REF!</v>
      </c>
      <c r="T9" s="29"/>
      <c r="U9" s="1" t="str">
        <f t="shared" si="2"/>
        <v>InvestProp_Cost_Transfers Out</v>
      </c>
    </row>
    <row r="10" spans="1:26" s="22" customFormat="1" ht="6" customHeight="1" x14ac:dyDescent="0.25">
      <c r="B10"/>
      <c r="C10" s="13"/>
      <c r="E10" s="23"/>
      <c r="F10" s="24"/>
      <c r="G10" s="24"/>
      <c r="H10" s="24"/>
      <c r="I10" s="24"/>
      <c r="J10" s="24"/>
      <c r="K10" s="24"/>
      <c r="L10" s="24"/>
      <c r="M10" s="24"/>
      <c r="O10" s="35"/>
      <c r="P10" s="6"/>
      <c r="Q10" s="19"/>
      <c r="R10" s="20"/>
      <c r="S10" s="21"/>
      <c r="T10" s="29"/>
      <c r="V10" s="44"/>
      <c r="W10" s="44"/>
      <c r="X10" s="44"/>
      <c r="Y10" s="46"/>
      <c r="Z10" s="46"/>
    </row>
    <row r="11" spans="1:26" s="22" customFormat="1" ht="15" customHeight="1" x14ac:dyDescent="0.25">
      <c r="A11" s="72" t="str">
        <f>IF($E11&lt;&gt;"",_xlfn.TEXTJOIN("_",TRUE,E$2,$E11,"Cost"),"")</f>
        <v>Investment Properties_Cost - Closing balance at 30 June_Cost</v>
      </c>
      <c r="B11" t="str">
        <f t="shared" si="1"/>
        <v/>
      </c>
      <c r="C11" s="13"/>
      <c r="E11" s="69" t="s">
        <v>125</v>
      </c>
      <c r="F11" s="69"/>
      <c r="G11" s="69"/>
      <c r="H11" s="70"/>
      <c r="I11" s="70"/>
      <c r="J11" s="70"/>
      <c r="K11" s="70"/>
      <c r="L11" s="70"/>
      <c r="M11" s="70"/>
      <c r="O11" s="35"/>
      <c r="P11" s="6"/>
      <c r="Q11" s="50">
        <f>SUBTOTAL(109,Q4:Q10)</f>
        <v>9600</v>
      </c>
      <c r="R11" s="20"/>
      <c r="S11" s="50">
        <f>SUBTOTAL(109,S4:S10)</f>
        <v>10000</v>
      </c>
      <c r="T11" s="29"/>
      <c r="U11" s="1" t="str">
        <f t="shared" si="2"/>
        <v>InvestProp_Cost_Cost - Closing balance at 30 June</v>
      </c>
      <c r="V11" s="44"/>
      <c r="W11" s="44"/>
      <c r="X11" s="44"/>
      <c r="Y11" s="46"/>
      <c r="Z11" s="46"/>
    </row>
    <row r="12" spans="1:26" s="3" customFormat="1" ht="13.8" x14ac:dyDescent="0.25">
      <c r="B12"/>
      <c r="C12" s="25"/>
      <c r="E12" s="79"/>
      <c r="F12" s="79"/>
      <c r="G12" s="79"/>
      <c r="H12" s="79"/>
      <c r="I12" s="79"/>
      <c r="J12" s="79"/>
      <c r="K12" s="79"/>
      <c r="L12" s="79"/>
      <c r="M12" s="79"/>
      <c r="N12" s="22"/>
      <c r="O12" s="35"/>
      <c r="P12" s="6"/>
      <c r="Q12" s="30"/>
      <c r="R12" s="30"/>
      <c r="S12" s="30"/>
      <c r="T12" s="29"/>
      <c r="U12" s="22"/>
      <c r="V12" s="44"/>
      <c r="W12" s="44"/>
      <c r="X12" s="44"/>
      <c r="Y12" s="46"/>
      <c r="Z12" s="46"/>
    </row>
    <row r="13" spans="1:26" s="3" customFormat="1" ht="12.75" customHeight="1" x14ac:dyDescent="0.25">
      <c r="A13" s="72" t="str">
        <f>IF($E13&lt;&gt;"",_xlfn.TEXTJOIN("_",TRUE,E$2,$E13,"Deprecation"),"")</f>
        <v>Investment Properties_B_Deprecation</v>
      </c>
      <c r="B13" t="str">
        <f t="shared" ref="B13:B18" si="3">TEXT("","0")</f>
        <v/>
      </c>
      <c r="C13" s="25"/>
      <c r="E13" s="17" t="s">
        <v>168</v>
      </c>
      <c r="F13" s="17"/>
      <c r="G13" s="17"/>
      <c r="H13" s="68"/>
      <c r="I13" s="67"/>
      <c r="J13" s="68"/>
      <c r="K13" s="68"/>
      <c r="L13" s="68"/>
      <c r="M13" s="68"/>
      <c r="N13" s="22"/>
      <c r="O13" s="35"/>
      <c r="P13" s="6"/>
      <c r="Q13" s="49">
        <f>S20</f>
        <v>400</v>
      </c>
      <c r="R13" s="20"/>
      <c r="S13" s="60">
        <v>200</v>
      </c>
      <c r="T13" s="29"/>
      <c r="U13" s="1" t="str">
        <f>_xlfn.CONCAT("InvestProp_depr_Opening")</f>
        <v>InvestProp_depr_Opening</v>
      </c>
      <c r="V13" s="44"/>
      <c r="W13" s="44"/>
      <c r="X13" s="44"/>
      <c r="Y13" s="46"/>
      <c r="Z13" s="46"/>
    </row>
    <row r="14" spans="1:26" s="3" customFormat="1" ht="12.75" customHeight="1" x14ac:dyDescent="0.25">
      <c r="A14" s="72" t="str">
        <f t="shared" ref="A14:A20" si="4">IF($E14&lt;&gt;"",_xlfn.TEXTJOIN("_",TRUE,E$2,$E14,"Deprecation"),"")</f>
        <v>Investment Properties_C_Deprecation</v>
      </c>
      <c r="B14" t="str">
        <f t="shared" si="3"/>
        <v/>
      </c>
      <c r="C14" s="25"/>
      <c r="E14" s="17" t="s">
        <v>40</v>
      </c>
      <c r="F14" s="17"/>
      <c r="G14" s="17"/>
      <c r="H14" s="68"/>
      <c r="I14" s="67"/>
      <c r="J14" s="68"/>
      <c r="K14" s="68"/>
      <c r="L14" s="68"/>
      <c r="M14" s="68"/>
      <c r="N14" s="22"/>
      <c r="O14" s="35"/>
      <c r="P14" s="6"/>
      <c r="Q14" s="55">
        <v>4300</v>
      </c>
      <c r="R14" s="20"/>
      <c r="S14" s="60">
        <v>200</v>
      </c>
      <c r="T14" s="29"/>
      <c r="U14" s="1" t="str">
        <f>_xlfn.CONCAT("InvestProp_Depr_"&amp;TEXT($E14,"0"))</f>
        <v>InvestProp_Depr_C</v>
      </c>
      <c r="V14" s="44"/>
      <c r="Z14" s="46"/>
    </row>
    <row r="15" spans="1:26" s="3" customFormat="1" ht="12.75" hidden="1" customHeight="1" x14ac:dyDescent="0.25">
      <c r="A15" s="72" t="str">
        <f t="shared" si="4"/>
        <v>Investment Properties_Disposals._Deprecation</v>
      </c>
      <c r="B15" t="str">
        <f t="shared" si="3"/>
        <v/>
      </c>
      <c r="C15" s="25"/>
      <c r="E15" s="17" t="s">
        <v>8</v>
      </c>
      <c r="F15" s="17"/>
      <c r="G15" s="17"/>
      <c r="H15" s="68"/>
      <c r="I15" s="68"/>
      <c r="J15" s="68"/>
      <c r="K15" s="68"/>
      <c r="L15" s="68"/>
      <c r="M15" s="68"/>
      <c r="N15" s="22"/>
      <c r="O15" s="35"/>
      <c r="P15" s="6"/>
      <c r="Q15" s="55">
        <v>0</v>
      </c>
      <c r="R15" s="20"/>
      <c r="S15" s="60" t="e" cm="1">
        <f t="array" ref="S15">_xlfn.XLOOKUP($E15&amp;"r_xInvestmentproperties"&amp;"Depreciation",#REF!&amp;#REF!&amp;#REF!,#REF!,0,0)</f>
        <v>#REF!</v>
      </c>
      <c r="T15" s="29"/>
      <c r="U15" s="1" t="str">
        <f t="shared" ref="U15:U20" si="5">_xlfn.CONCAT("InvestProp_Depr_"&amp;TEXT($E15,"0"))</f>
        <v>InvestProp_Depr_Disposals.</v>
      </c>
      <c r="V15" s="44"/>
      <c r="Z15" s="46"/>
    </row>
    <row r="16" spans="1:26" s="32" customFormat="1" ht="12.75" hidden="1" customHeight="1" x14ac:dyDescent="0.25">
      <c r="A16" s="72" t="str">
        <f t="shared" si="4"/>
        <v>Investment Properties_Impairment_Deprecation</v>
      </c>
      <c r="B16" t="str">
        <f t="shared" si="3"/>
        <v/>
      </c>
      <c r="C16" s="25"/>
      <c r="E16" s="17" t="s">
        <v>5</v>
      </c>
      <c r="F16" s="17"/>
      <c r="G16" s="17"/>
      <c r="H16" s="63"/>
      <c r="I16" s="63"/>
      <c r="J16" s="63"/>
      <c r="K16" s="63"/>
      <c r="L16" s="63"/>
      <c r="M16" s="63"/>
      <c r="N16" s="54"/>
      <c r="O16" s="35"/>
      <c r="P16" s="38"/>
      <c r="Q16" s="55">
        <v>0</v>
      </c>
      <c r="R16" s="20"/>
      <c r="S16" s="60" t="e" cm="1">
        <f t="array" ref="S16">_xlfn.XLOOKUP($E16&amp;"r_xInvestmentproperties"&amp;"Depreciation",#REF!&amp;#REF!&amp;#REF!,#REF!,0,0)</f>
        <v>#REF!</v>
      </c>
      <c r="T16" s="29"/>
      <c r="U16" s="1"/>
      <c r="V16" s="54"/>
      <c r="Z16" s="54"/>
    </row>
    <row r="17" spans="1:26" s="32" customFormat="1" ht="12.75" hidden="1" customHeight="1" x14ac:dyDescent="0.25">
      <c r="A17" s="72" t="str">
        <f t="shared" si="4"/>
        <v>Investment Properties_Transfers In_Deprecation</v>
      </c>
      <c r="B17" t="str">
        <f t="shared" si="3"/>
        <v/>
      </c>
      <c r="C17" s="25"/>
      <c r="E17" s="17" t="str">
        <f>E8</f>
        <v>Transfers In</v>
      </c>
      <c r="F17" s="17"/>
      <c r="G17" s="17"/>
      <c r="H17" s="63"/>
      <c r="I17" s="63"/>
      <c r="J17" s="63"/>
      <c r="K17" s="63"/>
      <c r="L17" s="63"/>
      <c r="M17" s="63"/>
      <c r="N17" s="53"/>
      <c r="O17" s="35"/>
      <c r="P17" s="38"/>
      <c r="Q17" s="55">
        <v>0</v>
      </c>
      <c r="R17" s="20"/>
      <c r="S17" s="60" t="e" cm="1">
        <f t="array" ref="S17">_xlfn.XLOOKUP($E17&amp;"r_xInvestmentproperties"&amp;"Depreciation",#REF!&amp;#REF!&amp;#REF!,#REF!,0,0)</f>
        <v>#REF!</v>
      </c>
      <c r="T17" s="29"/>
      <c r="U17" s="1" t="str">
        <f t="shared" si="5"/>
        <v>InvestProp_Depr_Transfers In</v>
      </c>
      <c r="V17" s="53"/>
      <c r="Z17" s="53"/>
    </row>
    <row r="18" spans="1:26" s="32" customFormat="1" ht="14.25" hidden="1" customHeight="1" x14ac:dyDescent="0.25">
      <c r="A18" s="72" t="str">
        <f t="shared" si="4"/>
        <v>Investment Properties_Transfers Out_Deprecation</v>
      </c>
      <c r="B18" t="str">
        <f t="shared" si="3"/>
        <v/>
      </c>
      <c r="C18" s="25"/>
      <c r="E18" s="17" t="str">
        <f>E9</f>
        <v>Transfers Out</v>
      </c>
      <c r="F18" s="17"/>
      <c r="G18" s="17"/>
      <c r="H18" s="63"/>
      <c r="I18" s="63"/>
      <c r="J18" s="63"/>
      <c r="K18" s="63"/>
      <c r="L18" s="63"/>
      <c r="M18" s="63"/>
      <c r="N18" s="53"/>
      <c r="O18" s="35"/>
      <c r="P18" s="38"/>
      <c r="Q18" s="55">
        <v>0</v>
      </c>
      <c r="R18" s="20"/>
      <c r="S18" s="60" t="e" cm="1">
        <f t="array" ref="S18">_xlfn.XLOOKUP($E18&amp;"r_xInvestmentproperties"&amp;"Depreciation",#REF!&amp;#REF!&amp;#REF!,#REF!,0,0)</f>
        <v>#REF!</v>
      </c>
      <c r="T18" s="29"/>
      <c r="U18" s="1" t="str">
        <f t="shared" si="5"/>
        <v>InvestProp_Depr_Transfers Out</v>
      </c>
      <c r="V18" s="53"/>
      <c r="Z18" s="53"/>
    </row>
    <row r="19" spans="1:26" s="3" customFormat="1" ht="6" customHeight="1" x14ac:dyDescent="0.25">
      <c r="B19"/>
      <c r="C19" s="25"/>
      <c r="E19" s="23"/>
      <c r="F19" s="24"/>
      <c r="G19" s="24"/>
      <c r="H19" s="24"/>
      <c r="I19" s="24"/>
      <c r="J19" s="24"/>
      <c r="K19" s="24"/>
      <c r="L19" s="24"/>
      <c r="M19" s="24"/>
      <c r="N19" s="22"/>
      <c r="O19" s="35"/>
      <c r="P19" s="6"/>
      <c r="Q19" s="30"/>
      <c r="R19" s="30"/>
      <c r="S19" s="30"/>
      <c r="T19" s="28"/>
      <c r="U19" s="22"/>
      <c r="V19" s="44"/>
      <c r="W19" s="44"/>
      <c r="X19" s="44"/>
      <c r="Y19" s="46"/>
      <c r="Z19" s="46"/>
    </row>
    <row r="20" spans="1:26" s="3" customFormat="1" ht="15" customHeight="1" x14ac:dyDescent="0.25">
      <c r="A20" s="72" t="str">
        <f t="shared" si="4"/>
        <v>Investment Properties_Accumulated Depreciation - Closing Balance as at 30 June_Deprecation</v>
      </c>
      <c r="B20" t="str">
        <f>TEXT("","0")</f>
        <v/>
      </c>
      <c r="C20" s="25"/>
      <c r="E20" s="80" t="s">
        <v>9</v>
      </c>
      <c r="F20" s="80"/>
      <c r="G20" s="80"/>
      <c r="H20" s="80"/>
      <c r="I20" s="80"/>
      <c r="J20" s="80"/>
      <c r="K20" s="80"/>
      <c r="L20" s="80"/>
      <c r="M20" s="80"/>
      <c r="N20" s="22"/>
      <c r="O20" s="35"/>
      <c r="P20" s="6"/>
      <c r="Q20" s="50">
        <f>SUBTOTAL(109,Q13:Q19)</f>
        <v>4700</v>
      </c>
      <c r="R20" s="30"/>
      <c r="S20" s="50">
        <f>SUBTOTAL(109,S13:S19)</f>
        <v>400</v>
      </c>
      <c r="T20" s="29"/>
      <c r="U20" s="1" t="str">
        <f t="shared" si="5"/>
        <v>InvestProp_Depr_Accumulated Depreciation - Closing Balance as at 30 June</v>
      </c>
      <c r="V20" s="44"/>
      <c r="W20" s="44"/>
      <c r="X20" s="44"/>
      <c r="Y20" s="46"/>
      <c r="Z20" s="46"/>
    </row>
    <row r="21" spans="1:26" s="3" customFormat="1" ht="13.8" x14ac:dyDescent="0.25">
      <c r="B21"/>
      <c r="C21" s="25"/>
      <c r="E21" s="18"/>
      <c r="F21" s="2"/>
      <c r="G21" s="2"/>
      <c r="H21" s="2"/>
      <c r="I21" s="2"/>
      <c r="J21" s="2"/>
      <c r="K21" s="2"/>
      <c r="L21" s="2"/>
      <c r="M21" s="2"/>
      <c r="N21" s="22"/>
      <c r="O21" s="35"/>
      <c r="P21" s="6"/>
      <c r="Q21" s="30"/>
      <c r="R21" s="30"/>
      <c r="S21" s="30"/>
      <c r="T21" s="29"/>
      <c r="U21" s="22"/>
      <c r="V21" s="44"/>
      <c r="W21" s="44"/>
      <c r="X21" s="44"/>
      <c r="Y21" s="46"/>
      <c r="Z21" s="46"/>
    </row>
    <row r="22" spans="1:26" s="3" customFormat="1" ht="15" customHeight="1" x14ac:dyDescent="0.25">
      <c r="A22" s="72" t="str">
        <f>IF($E22&lt;&gt;"",_xlfn.TEXTJOIN("_",TRUE,E$2,$E22,"Carry"),"")</f>
        <v>Investment Properties_Carrying Amount as at 30 June_Carry</v>
      </c>
      <c r="B22" t="str">
        <f>TEXT("","0")</f>
        <v/>
      </c>
      <c r="C22" s="25"/>
      <c r="E22" s="80" t="s">
        <v>50</v>
      </c>
      <c r="F22" s="80"/>
      <c r="G22" s="80"/>
      <c r="H22" s="80"/>
      <c r="I22" s="80"/>
      <c r="J22" s="80"/>
      <c r="K22" s="80"/>
      <c r="L22" s="80"/>
      <c r="M22" s="80"/>
      <c r="N22" s="22"/>
      <c r="O22" s="35"/>
      <c r="P22" s="6"/>
      <c r="Q22" s="50">
        <f>SUM(Q11,-Q20)</f>
        <v>4900</v>
      </c>
      <c r="R22" s="30"/>
      <c r="S22" s="50">
        <f>SUM(S11,-S20)</f>
        <v>9600</v>
      </c>
      <c r="T22" s="29"/>
      <c r="U22" s="1" t="s">
        <v>51</v>
      </c>
      <c r="V22" s="44"/>
      <c r="W22" s="44"/>
      <c r="X22" s="44"/>
      <c r="Y22" s="46"/>
      <c r="Z22" s="46"/>
    </row>
    <row r="23" spans="1:26" s="32" customFormat="1" ht="6" customHeight="1" x14ac:dyDescent="0.25">
      <c r="B23"/>
      <c r="C23" s="25"/>
      <c r="E23" s="40"/>
      <c r="F23" s="41"/>
      <c r="G23" s="41"/>
      <c r="H23" s="41"/>
      <c r="I23" s="41"/>
      <c r="J23" s="41"/>
      <c r="K23" s="41"/>
      <c r="L23" s="41"/>
      <c r="M23" s="41"/>
      <c r="N23" s="39"/>
      <c r="O23" s="39"/>
      <c r="P23" s="38"/>
      <c r="Q23" s="42"/>
      <c r="R23" s="30"/>
      <c r="S23" s="42"/>
      <c r="T23" s="29"/>
      <c r="U23" s="39"/>
      <c r="V23" s="44"/>
      <c r="W23" s="44"/>
      <c r="X23" s="44"/>
      <c r="Y23" s="46"/>
      <c r="Z23" s="46"/>
    </row>
  </sheetData>
  <sheetProtection formatRows="0" insertRows="0" autoFilter="0"/>
  <mergeCells count="3">
    <mergeCell ref="E12:M12"/>
    <mergeCell ref="E22:M22"/>
    <mergeCell ref="E20:M20"/>
  </mergeCells>
  <conditionalFormatting sqref="Q10:S10 Q19:S19 Q21 S21 R20:R23 R11 Q4:R9 Q13:R18">
    <cfRule type="expression" dxfId="39" priority="1441">
      <formula>INT(Q4)&lt;&gt;Q4</formula>
    </cfRule>
  </conditionalFormatting>
  <conditionalFormatting sqref="R20:R23 R11 P12:T12 U11:U22 N4:O6 N11:P11 A12 A21 C20:E20 N20:P20 C22:E22 N22:P22 H7:O9 C11:D11 C13:D18 N12:O18 C6:D9 C5:E5 P4:R9 A19 P13:R18 T13:T18 A1:A10 C19:T19 C2:R2 C4:D4 C21:Q21 C12:E12 C23:Q23 A23:A984 T11:XFD11 T20:XFD20 T22:XFD22 S23:XFD23 S21:XFD21 V12:XFD19 T2:XFD2 T4:XFD9 C3:XFD3 C10:XFD10 C1:XFD1 C24:XFD984">
    <cfRule type="expression" dxfId="38" priority="1440">
      <formula>AND(r_ShowProtection="Yes",CELL("protect",A1)&lt;&gt;0)</formula>
    </cfRule>
  </conditionalFormatting>
  <conditionalFormatting sqref="A4:A9">
    <cfRule type="expression" dxfId="37" priority="1199">
      <formula>AND(r_ShowProtection="Yes",CELL("protect",A4)&lt;&gt;0)</formula>
    </cfRule>
  </conditionalFormatting>
  <conditionalFormatting sqref="L4">
    <cfRule type="expression" dxfId="36" priority="1198">
      <formula>AND(r_ShowProtection="Yes",CELL("protect",L4)&lt;&gt;0)</formula>
    </cfRule>
  </conditionalFormatting>
  <conditionalFormatting sqref="I4">
    <cfRule type="expression" dxfId="35" priority="1197">
      <formula>AND(r_ShowProtection="Yes",CELL("protect",I4)&lt;&gt;0)</formula>
    </cfRule>
  </conditionalFormatting>
  <conditionalFormatting sqref="E4">
    <cfRule type="expression" dxfId="34" priority="1196">
      <formula>AND(r_ShowProtection="Yes",CELL("protect",E4)&lt;&gt;0)</formula>
    </cfRule>
  </conditionalFormatting>
  <conditionalFormatting sqref="E6:E9">
    <cfRule type="expression" dxfId="33" priority="1195">
      <formula>AND(r_ShowProtection="Yes",CELL("protect",E6)&lt;&gt;0)</formula>
    </cfRule>
  </conditionalFormatting>
  <conditionalFormatting sqref="H11:M11">
    <cfRule type="expression" dxfId="32" priority="1194">
      <formula>AND(r_ShowProtection="Yes",CELL("protect",H11)&lt;&gt;0)</formula>
    </cfRule>
  </conditionalFormatting>
  <conditionalFormatting sqref="E11">
    <cfRule type="expression" dxfId="31" priority="1193">
      <formula>AND(r_ShowProtection="Yes",CELL("protect",E11)&lt;&gt;0)</formula>
    </cfRule>
  </conditionalFormatting>
  <conditionalFormatting sqref="E14 H16:M18">
    <cfRule type="expression" dxfId="30" priority="1192">
      <formula>AND(r_ShowProtection="Yes",CELL("protect",E14)&lt;&gt;0)</formula>
    </cfRule>
  </conditionalFormatting>
  <conditionalFormatting sqref="I14">
    <cfRule type="expression" dxfId="29" priority="1191">
      <formula>AND(r_ShowProtection="Yes",CELL("protect",I14)&lt;&gt;0)</formula>
    </cfRule>
  </conditionalFormatting>
  <conditionalFormatting sqref="L13">
    <cfRule type="expression" dxfId="28" priority="1190">
      <formula>AND(r_ShowProtection="Yes",CELL("protect",L13)&lt;&gt;0)</formula>
    </cfRule>
  </conditionalFormatting>
  <conditionalFormatting sqref="I13">
    <cfRule type="expression" dxfId="27" priority="1189">
      <formula>AND(r_ShowProtection="Yes",CELL("protect",I13)&lt;&gt;0)</formula>
    </cfRule>
  </conditionalFormatting>
  <conditionalFormatting sqref="E13">
    <cfRule type="expression" dxfId="26" priority="1188">
      <formula>AND(r_ShowProtection="Yes",CELL("protect",E13)&lt;&gt;0)</formula>
    </cfRule>
  </conditionalFormatting>
  <conditionalFormatting sqref="E15:E18">
    <cfRule type="expression" dxfId="25" priority="1187">
      <formula>AND(r_ShowProtection="Yes",CELL("protect",E15)&lt;&gt;0)</formula>
    </cfRule>
  </conditionalFormatting>
  <conditionalFormatting sqref="M4">
    <cfRule type="expression" dxfId="24" priority="1186">
      <formula>AND(r_ShowProtection="Yes",CELL("protect",M4)&lt;&gt;0)</formula>
    </cfRule>
  </conditionalFormatting>
  <conditionalFormatting sqref="M4">
    <cfRule type="expression" dxfId="23" priority="1185">
      <formula>AND(r_ShowProtection="Yes",CELL("protect",M4)&lt;&gt;0)</formula>
    </cfRule>
  </conditionalFormatting>
  <conditionalFormatting sqref="S4:S9">
    <cfRule type="expression" dxfId="22" priority="1180">
      <formula>AND(r_ShowProtection="Yes",CELL("protect",S4)&lt;&gt;0)</formula>
    </cfRule>
  </conditionalFormatting>
  <conditionalFormatting sqref="S4:S9">
    <cfRule type="expression" dxfId="21" priority="1181">
      <formula>$K4="Missing From List"</formula>
    </cfRule>
  </conditionalFormatting>
  <conditionalFormatting sqref="S4:S9">
    <cfRule type="expression" dxfId="20" priority="1179">
      <formula>$E4=""</formula>
    </cfRule>
  </conditionalFormatting>
  <conditionalFormatting sqref="S2">
    <cfRule type="expression" dxfId="19" priority="1177">
      <formula>AND(r_ShowProtection="Yes",CELL("protect",S2)&lt;&gt;0)</formula>
    </cfRule>
  </conditionalFormatting>
  <conditionalFormatting sqref="S2">
    <cfRule type="expression" dxfId="18" priority="1178">
      <formula>$K2="Missing From List"</formula>
    </cfRule>
  </conditionalFormatting>
  <conditionalFormatting sqref="S2">
    <cfRule type="expression" dxfId="17" priority="1176">
      <formula>$E2=""</formula>
    </cfRule>
  </conditionalFormatting>
  <conditionalFormatting sqref="A13:A18">
    <cfRule type="expression" dxfId="16" priority="1172">
      <formula>AND(r_ShowProtection="Yes",CELL("protect",A13)&lt;&gt;0)</formula>
    </cfRule>
  </conditionalFormatting>
  <conditionalFormatting sqref="A13:A18">
    <cfRule type="expression" dxfId="15" priority="1171">
      <formula>AND(r_ShowProtection="Yes",CELL("protect",A13)&lt;&gt;0)</formula>
    </cfRule>
  </conditionalFormatting>
  <conditionalFormatting sqref="A11">
    <cfRule type="expression" dxfId="14" priority="1170">
      <formula>AND(r_ShowProtection="Yes",CELL("protect",A11)&lt;&gt;0)</formula>
    </cfRule>
  </conditionalFormatting>
  <conditionalFormatting sqref="A11">
    <cfRule type="expression" dxfId="13" priority="1169">
      <formula>AND(r_ShowProtection="Yes",CELL("protect",A11)&lt;&gt;0)</formula>
    </cfRule>
  </conditionalFormatting>
  <conditionalFormatting sqref="A22">
    <cfRule type="expression" dxfId="12" priority="1166">
      <formula>AND(r_ShowProtection="Yes",CELL("protect",A22)&lt;&gt;0)</formula>
    </cfRule>
  </conditionalFormatting>
  <conditionalFormatting sqref="A22">
    <cfRule type="expression" dxfId="11" priority="1165">
      <formula>AND(r_ShowProtection="Yes",CELL("protect",A22)&lt;&gt;0)</formula>
    </cfRule>
  </conditionalFormatting>
  <conditionalFormatting sqref="A20">
    <cfRule type="expression" dxfId="10" priority="1162">
      <formula>AND(r_ShowProtection="Yes",CELL("protect",A20)&lt;&gt;0)</formula>
    </cfRule>
  </conditionalFormatting>
  <conditionalFormatting sqref="A20">
    <cfRule type="expression" dxfId="9" priority="1161">
      <formula>AND(r_ShowProtection="Yes",CELL("protect",A20)&lt;&gt;0)</formula>
    </cfRule>
  </conditionalFormatting>
  <conditionalFormatting sqref="S13:S18">
    <cfRule type="expression" dxfId="8" priority="366">
      <formula>AND(r_ShowProtection="Yes",CELL("protect",S13)&lt;&gt;0)</formula>
    </cfRule>
  </conditionalFormatting>
  <conditionalFormatting sqref="S13:S18">
    <cfRule type="expression" dxfId="7" priority="367">
      <formula>$K13="Missing From List"</formula>
    </cfRule>
  </conditionalFormatting>
  <conditionalFormatting sqref="S13:S18">
    <cfRule type="expression" dxfId="6" priority="365">
      <formula>$E13=""</formula>
    </cfRule>
  </conditionalFormatting>
  <dataValidations xWindow="305" yWindow="588" count="2">
    <dataValidation type="whole" allowBlank="1" showInputMessage="1" showErrorMessage="1" errorTitle="Enter Only Whole Numbers" error="Enter Only Whole Numbers" sqref="Q13:Q18 Q4:Q9" xr:uid="{00000000-0002-0000-0B00-000002000000}">
      <formula1>-999999999</formula1>
      <formula2>999999999</formula2>
    </dataValidation>
    <dataValidation type="whole" allowBlank="1" showInputMessage="1" showErrorMessage="1" error="Only Whole Dollars  Allowed -  No Cents" sqref="S13:S18 S2 S4:S9" xr:uid="{4D6B2662-F85A-40E8-8F99-51384EEFE1CA}">
      <formula1>-99999999</formula1>
      <formula2>99999999</formula2>
    </dataValidation>
  </dataValidations>
  <pageMargins left="0.47244094488188981" right="0.19685039370078741" top="0.19685039370078741" bottom="0.59055118110236227" header="0.59055118110236227" footer="0.51181102362204722"/>
  <pageSetup paperSize="9" scale="82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7CD8A-A57F-42E6-A078-04F972ED9CB5}">
  <sheetPr codeName="Sheet25">
    <tabColor theme="7" tint="0.39997558519241921"/>
  </sheetPr>
  <dimension ref="B3:B14"/>
  <sheetViews>
    <sheetView workbookViewId="0"/>
  </sheetViews>
  <sheetFormatPr defaultRowHeight="13.2" x14ac:dyDescent="0.25"/>
  <sheetData>
    <row r="3" spans="2:2" x14ac:dyDescent="0.25">
      <c r="B3" s="4" t="s">
        <v>25</v>
      </c>
    </row>
    <row r="5" spans="2:2" x14ac:dyDescent="0.25">
      <c r="B5" t="s">
        <v>26</v>
      </c>
    </row>
    <row r="7" spans="2:2" x14ac:dyDescent="0.25">
      <c r="B7" t="s">
        <v>27</v>
      </c>
    </row>
    <row r="9" spans="2:2" x14ac:dyDescent="0.25">
      <c r="B9" t="s">
        <v>47</v>
      </c>
    </row>
    <row r="11" spans="2:2" x14ac:dyDescent="0.25">
      <c r="B11" s="59" t="s">
        <v>46</v>
      </c>
    </row>
    <row r="12" spans="2:2" x14ac:dyDescent="0.25">
      <c r="B12" s="59" t="s">
        <v>76</v>
      </c>
    </row>
    <row r="14" spans="2:2" x14ac:dyDescent="0.25">
      <c r="B14" t="s">
        <v>79</v>
      </c>
    </row>
  </sheetData>
  <sheetProtection autoFilter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6A7C7-A3B9-4570-8CF7-9EE12A82EF7E}">
  <sheetPr codeName="Sheet34">
    <tabColor theme="0" tint="-0.499984740745262"/>
  </sheetPr>
  <dimension ref="B3:H27"/>
  <sheetViews>
    <sheetView workbookViewId="0">
      <selection activeCell="D9" sqref="D9"/>
    </sheetView>
  </sheetViews>
  <sheetFormatPr defaultRowHeight="13.2" x14ac:dyDescent="0.25"/>
  <cols>
    <col min="3" max="3" width="13.5546875" customWidth="1"/>
    <col min="4" max="4" width="56.33203125" customWidth="1"/>
    <col min="7" max="7" width="40.5546875" customWidth="1"/>
  </cols>
  <sheetData>
    <row r="3" spans="2:4" ht="13.8" x14ac:dyDescent="0.25">
      <c r="B3" s="56" t="s">
        <v>71</v>
      </c>
      <c r="C3" s="31"/>
      <c r="D3" s="31"/>
    </row>
    <row r="4" spans="2:4" x14ac:dyDescent="0.25">
      <c r="B4" s="31" t="s">
        <v>72</v>
      </c>
      <c r="C4" s="31" t="s">
        <v>73</v>
      </c>
      <c r="D4" s="31" t="s">
        <v>74</v>
      </c>
    </row>
    <row r="5" spans="2:4" x14ac:dyDescent="0.25">
      <c r="B5" s="31" t="s">
        <v>77</v>
      </c>
      <c r="C5" s="57">
        <v>44036</v>
      </c>
      <c r="D5" s="16" t="s">
        <v>78</v>
      </c>
    </row>
    <row r="6" spans="2:4" x14ac:dyDescent="0.25">
      <c r="B6" s="47" t="s">
        <v>75</v>
      </c>
      <c r="C6" s="62">
        <v>44049</v>
      </c>
      <c r="D6" s="65" t="s">
        <v>80</v>
      </c>
    </row>
    <row r="7" spans="2:4" x14ac:dyDescent="0.25">
      <c r="B7" s="47" t="s">
        <v>82</v>
      </c>
      <c r="C7" s="57">
        <v>44052</v>
      </c>
      <c r="D7" s="16" t="s">
        <v>81</v>
      </c>
    </row>
    <row r="8" spans="2:4" x14ac:dyDescent="0.25">
      <c r="C8" s="61"/>
      <c r="D8" s="64" t="s">
        <v>83</v>
      </c>
    </row>
    <row r="9" spans="2:4" x14ac:dyDescent="0.25">
      <c r="B9" s="47"/>
      <c r="C9" s="61"/>
      <c r="D9" s="64" t="s">
        <v>84</v>
      </c>
    </row>
    <row r="10" spans="2:4" x14ac:dyDescent="0.25">
      <c r="B10" s="47" t="s">
        <v>86</v>
      </c>
      <c r="C10" s="61">
        <v>44054</v>
      </c>
      <c r="D10" s="64" t="s">
        <v>85</v>
      </c>
    </row>
    <row r="11" spans="2:4" x14ac:dyDescent="0.25">
      <c r="C11" s="61"/>
      <c r="D11" s="64" t="s">
        <v>87</v>
      </c>
    </row>
    <row r="12" spans="2:4" x14ac:dyDescent="0.25">
      <c r="B12" s="47" t="s">
        <v>88</v>
      </c>
      <c r="C12" s="61">
        <v>44061</v>
      </c>
      <c r="D12" s="64" t="s">
        <v>89</v>
      </c>
    </row>
    <row r="13" spans="2:4" x14ac:dyDescent="0.25">
      <c r="B13" s="47" t="s">
        <v>90</v>
      </c>
      <c r="C13" s="61">
        <v>44078</v>
      </c>
      <c r="D13" s="64" t="s">
        <v>91</v>
      </c>
    </row>
    <row r="14" spans="2:4" ht="26.4" x14ac:dyDescent="0.25">
      <c r="C14" s="61"/>
      <c r="D14" s="16" t="s">
        <v>92</v>
      </c>
    </row>
    <row r="15" spans="2:4" x14ac:dyDescent="0.25">
      <c r="C15" s="61"/>
      <c r="D15" s="64" t="s">
        <v>93</v>
      </c>
    </row>
    <row r="16" spans="2:4" ht="26.4" x14ac:dyDescent="0.25">
      <c r="C16" s="61"/>
      <c r="D16" s="16" t="s">
        <v>97</v>
      </c>
    </row>
    <row r="17" spans="2:8" ht="26.4" x14ac:dyDescent="0.25">
      <c r="C17" s="61">
        <v>44078</v>
      </c>
      <c r="D17" s="64" t="s">
        <v>94</v>
      </c>
    </row>
    <row r="18" spans="2:8" x14ac:dyDescent="0.25">
      <c r="C18" s="61">
        <v>44078</v>
      </c>
      <c r="D18" s="64" t="s">
        <v>95</v>
      </c>
    </row>
    <row r="19" spans="2:8" x14ac:dyDescent="0.25">
      <c r="C19" s="61">
        <v>44078</v>
      </c>
      <c r="D19" s="64" t="s">
        <v>96</v>
      </c>
      <c r="G19" s="31"/>
      <c r="H19" s="31"/>
    </row>
    <row r="20" spans="2:8" ht="26.4" x14ac:dyDescent="0.25">
      <c r="C20" s="61">
        <v>44078</v>
      </c>
      <c r="D20" s="64" t="s">
        <v>98</v>
      </c>
      <c r="G20" s="31"/>
      <c r="H20" s="31"/>
    </row>
    <row r="21" spans="2:8" x14ac:dyDescent="0.25">
      <c r="B21" s="47" t="s">
        <v>99</v>
      </c>
      <c r="C21" s="61">
        <v>44090</v>
      </c>
      <c r="D21" s="64" t="s">
        <v>100</v>
      </c>
    </row>
    <row r="22" spans="2:8" x14ac:dyDescent="0.25">
      <c r="C22" s="61"/>
      <c r="D22" s="64" t="s">
        <v>101</v>
      </c>
      <c r="G22" s="31"/>
      <c r="H22" s="31"/>
    </row>
    <row r="23" spans="2:8" ht="26.4" x14ac:dyDescent="0.25">
      <c r="C23" s="61"/>
      <c r="D23" s="66" t="s">
        <v>102</v>
      </c>
    </row>
    <row r="24" spans="2:8" x14ac:dyDescent="0.25">
      <c r="C24" s="61">
        <v>44102</v>
      </c>
      <c r="D24" s="66" t="s">
        <v>103</v>
      </c>
    </row>
    <row r="25" spans="2:8" x14ac:dyDescent="0.25">
      <c r="B25" s="47" t="s">
        <v>104</v>
      </c>
      <c r="C25" s="61">
        <v>44108</v>
      </c>
      <c r="D25" s="66" t="s">
        <v>105</v>
      </c>
    </row>
    <row r="26" spans="2:8" x14ac:dyDescent="0.25">
      <c r="C26" s="61"/>
      <c r="D26" s="66"/>
    </row>
    <row r="27" spans="2:8" x14ac:dyDescent="0.25">
      <c r="C27" s="61"/>
      <c r="D27" s="66"/>
    </row>
  </sheetData>
  <sheetProtection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4BA5-3935-493F-BD97-D40C230570FA}">
  <sheetPr codeName="Sheet28"/>
  <dimension ref="B1:C18"/>
  <sheetViews>
    <sheetView workbookViewId="0"/>
  </sheetViews>
  <sheetFormatPr defaultRowHeight="13.2" x14ac:dyDescent="0.25"/>
  <cols>
    <col min="2" max="2" width="16" customWidth="1"/>
    <col min="3" max="3" width="13.6640625" customWidth="1"/>
  </cols>
  <sheetData>
    <row r="1" spans="2:3" s="52" customFormat="1" x14ac:dyDescent="0.25"/>
    <row r="2" spans="2:3" s="52" customFormat="1" x14ac:dyDescent="0.25"/>
    <row r="3" spans="2:3" x14ac:dyDescent="0.25">
      <c r="B3" s="4" t="s">
        <v>45</v>
      </c>
    </row>
    <row r="5" spans="2:3" x14ac:dyDescent="0.25">
      <c r="B5" s="4" t="s">
        <v>33</v>
      </c>
    </row>
    <row r="6" spans="2:3" x14ac:dyDescent="0.25">
      <c r="B6" t="s">
        <v>44</v>
      </c>
      <c r="C6" t="s">
        <v>43</v>
      </c>
    </row>
    <row r="7" spans="2:3" x14ac:dyDescent="0.25">
      <c r="B7" t="s">
        <v>36</v>
      </c>
      <c r="C7" t="s">
        <v>6</v>
      </c>
    </row>
    <row r="8" spans="2:3" x14ac:dyDescent="0.25">
      <c r="B8" t="s">
        <v>39</v>
      </c>
      <c r="C8" t="s">
        <v>30</v>
      </c>
    </row>
    <row r="9" spans="2:3" x14ac:dyDescent="0.25">
      <c r="B9" t="s">
        <v>42</v>
      </c>
      <c r="C9" t="s">
        <v>1</v>
      </c>
    </row>
    <row r="10" spans="2:3" x14ac:dyDescent="0.25">
      <c r="B10" t="s">
        <v>41</v>
      </c>
      <c r="C10" t="s">
        <v>32</v>
      </c>
    </row>
    <row r="11" spans="2:3" x14ac:dyDescent="0.25">
      <c r="B11" t="s">
        <v>40</v>
      </c>
      <c r="C11" t="s">
        <v>31</v>
      </c>
    </row>
    <row r="14" spans="2:3" x14ac:dyDescent="0.25">
      <c r="B14" s="4" t="s">
        <v>34</v>
      </c>
      <c r="C14" s="52"/>
    </row>
    <row r="15" spans="2:3" x14ac:dyDescent="0.25">
      <c r="B15" s="52" t="s">
        <v>44</v>
      </c>
      <c r="C15" s="52" t="s">
        <v>43</v>
      </c>
    </row>
    <row r="16" spans="2:3" x14ac:dyDescent="0.25">
      <c r="B16" s="52" t="s">
        <v>35</v>
      </c>
      <c r="C16" s="52" t="s">
        <v>28</v>
      </c>
    </row>
    <row r="17" spans="2:3" x14ac:dyDescent="0.25">
      <c r="B17" s="52" t="s">
        <v>38</v>
      </c>
      <c r="C17" s="52" t="s">
        <v>29</v>
      </c>
    </row>
    <row r="18" spans="2:3" x14ac:dyDescent="0.25">
      <c r="B18" s="52" t="s">
        <v>37</v>
      </c>
      <c r="C18" s="52" t="s">
        <v>0</v>
      </c>
    </row>
  </sheetData>
  <sheetProtection autoFilter="0"/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87C28-E4C0-490E-AE05-B225762CBD0D}">
  <sheetPr codeName="Sheet33">
    <tabColor rgb="FFFF0000"/>
  </sheetPr>
  <dimension ref="A2:C49"/>
  <sheetViews>
    <sheetView topLeftCell="A34" workbookViewId="0">
      <selection activeCell="G44" sqref="G44"/>
    </sheetView>
  </sheetViews>
  <sheetFormatPr defaultColWidth="8.88671875" defaultRowHeight="13.2" x14ac:dyDescent="0.25"/>
  <cols>
    <col min="1" max="16384" width="8.88671875" style="75"/>
  </cols>
  <sheetData>
    <row r="2" spans="1:3" x14ac:dyDescent="0.25">
      <c r="A2" s="15"/>
      <c r="C2" s="76" t="s">
        <v>160</v>
      </c>
    </row>
    <row r="3" spans="1:3" x14ac:dyDescent="0.25">
      <c r="C3" s="74" t="s">
        <v>106</v>
      </c>
    </row>
    <row r="4" spans="1:3" x14ac:dyDescent="0.25">
      <c r="C4" s="75" t="s">
        <v>113</v>
      </c>
    </row>
    <row r="5" spans="1:3" x14ac:dyDescent="0.25">
      <c r="C5" s="74" t="s">
        <v>107</v>
      </c>
    </row>
    <row r="6" spans="1:3" x14ac:dyDescent="0.25">
      <c r="C6" s="75" t="s">
        <v>108</v>
      </c>
    </row>
    <row r="7" spans="1:3" x14ac:dyDescent="0.25">
      <c r="C7" s="74" t="s">
        <v>109</v>
      </c>
    </row>
    <row r="8" spans="1:3" x14ac:dyDescent="0.25">
      <c r="C8" s="74" t="s">
        <v>110</v>
      </c>
    </row>
    <row r="9" spans="1:3" x14ac:dyDescent="0.25">
      <c r="C9" s="75" t="s">
        <v>111</v>
      </c>
    </row>
    <row r="10" spans="1:3" x14ac:dyDescent="0.25">
      <c r="C10" s="75" t="s">
        <v>112</v>
      </c>
    </row>
    <row r="11" spans="1:3" x14ac:dyDescent="0.25">
      <c r="C11" s="75" t="s">
        <v>114</v>
      </c>
    </row>
    <row r="12" spans="1:3" x14ac:dyDescent="0.25">
      <c r="C12" s="76" t="s">
        <v>115</v>
      </c>
    </row>
    <row r="13" spans="1:3" x14ac:dyDescent="0.25">
      <c r="C13" s="75" t="s">
        <v>116</v>
      </c>
    </row>
    <row r="14" spans="1:3" x14ac:dyDescent="0.25">
      <c r="B14" s="75">
        <v>2023</v>
      </c>
      <c r="C14" s="14" t="s">
        <v>117</v>
      </c>
    </row>
    <row r="15" spans="1:3" x14ac:dyDescent="0.25">
      <c r="C15" s="75" t="s">
        <v>152</v>
      </c>
    </row>
    <row r="16" spans="1:3" x14ac:dyDescent="0.25">
      <c r="C16" s="75" t="s">
        <v>130</v>
      </c>
    </row>
    <row r="17" spans="1:3" x14ac:dyDescent="0.25">
      <c r="C17" s="75" t="s">
        <v>131</v>
      </c>
    </row>
    <row r="18" spans="1:3" x14ac:dyDescent="0.25">
      <c r="C18" s="74" t="s">
        <v>118</v>
      </c>
    </row>
    <row r="19" spans="1:3" x14ac:dyDescent="0.25">
      <c r="C19" s="74" t="s">
        <v>119</v>
      </c>
    </row>
    <row r="20" spans="1:3" x14ac:dyDescent="0.25">
      <c r="B20" s="75">
        <v>2023</v>
      </c>
      <c r="C20" s="75" t="s">
        <v>120</v>
      </c>
    </row>
    <row r="21" spans="1:3" x14ac:dyDescent="0.25">
      <c r="C21" s="76" t="s">
        <v>124</v>
      </c>
    </row>
    <row r="22" spans="1:3" x14ac:dyDescent="0.25">
      <c r="C22" s="75" t="s">
        <v>121</v>
      </c>
    </row>
    <row r="23" spans="1:3" x14ac:dyDescent="0.25">
      <c r="A23" s="15"/>
      <c r="C23" s="76" t="s">
        <v>122</v>
      </c>
    </row>
    <row r="24" spans="1:3" x14ac:dyDescent="0.25">
      <c r="C24" s="75" t="s">
        <v>123</v>
      </c>
    </row>
    <row r="25" spans="1:3" x14ac:dyDescent="0.25">
      <c r="C25" s="76" t="s">
        <v>153</v>
      </c>
    </row>
    <row r="26" spans="1:3" x14ac:dyDescent="0.25">
      <c r="C26" s="76" t="s">
        <v>126</v>
      </c>
    </row>
    <row r="27" spans="1:3" x14ac:dyDescent="0.25">
      <c r="C27" s="76" t="s">
        <v>127</v>
      </c>
    </row>
    <row r="28" spans="1:3" x14ac:dyDescent="0.25">
      <c r="C28" s="76" t="s">
        <v>154</v>
      </c>
    </row>
    <row r="29" spans="1:3" x14ac:dyDescent="0.25">
      <c r="C29" s="75" t="s">
        <v>128</v>
      </c>
    </row>
    <row r="30" spans="1:3" x14ac:dyDescent="0.25">
      <c r="B30" s="75">
        <v>2023</v>
      </c>
      <c r="C30" s="75" t="s">
        <v>132</v>
      </c>
    </row>
    <row r="31" spans="1:3" x14ac:dyDescent="0.25">
      <c r="B31" s="75">
        <v>2023</v>
      </c>
      <c r="C31" s="75" t="s">
        <v>129</v>
      </c>
    </row>
    <row r="33" spans="2:3" x14ac:dyDescent="0.25">
      <c r="C33" s="76" t="s">
        <v>155</v>
      </c>
    </row>
    <row r="35" spans="2:3" x14ac:dyDescent="0.25">
      <c r="C35" s="75" t="s">
        <v>159</v>
      </c>
    </row>
    <row r="37" spans="2:3" x14ac:dyDescent="0.25">
      <c r="C37" s="78" t="s">
        <v>167</v>
      </c>
    </row>
    <row r="38" spans="2:3" x14ac:dyDescent="0.25">
      <c r="C38" s="78" t="s">
        <v>156</v>
      </c>
    </row>
    <row r="40" spans="2:3" x14ac:dyDescent="0.25">
      <c r="C40" s="76" t="s">
        <v>157</v>
      </c>
    </row>
    <row r="41" spans="2:3" x14ac:dyDescent="0.25">
      <c r="C41" s="76" t="s">
        <v>158</v>
      </c>
    </row>
    <row r="43" spans="2:3" x14ac:dyDescent="0.25">
      <c r="B43" s="75">
        <v>2023</v>
      </c>
      <c r="C43" s="32" t="s">
        <v>163</v>
      </c>
    </row>
    <row r="45" spans="2:3" x14ac:dyDescent="0.25">
      <c r="C45" s="75" t="s">
        <v>164</v>
      </c>
    </row>
    <row r="47" spans="2:3" x14ac:dyDescent="0.25">
      <c r="C47" s="75" t="s">
        <v>165</v>
      </c>
    </row>
    <row r="49" spans="3:3" x14ac:dyDescent="0.25">
      <c r="C49" s="75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68BD-14D6-447D-8C17-CC741A4D467D}">
  <sheetPr codeName="Sheet38">
    <tabColor theme="0" tint="-0.34998626667073579"/>
  </sheetPr>
  <dimension ref="A1:D21"/>
  <sheetViews>
    <sheetView workbookViewId="0">
      <selection activeCell="A31" sqref="A31"/>
    </sheetView>
  </sheetViews>
  <sheetFormatPr defaultRowHeight="13.2" x14ac:dyDescent="0.25"/>
  <cols>
    <col min="1" max="1" width="63.109375" bestFit="1" customWidth="1"/>
    <col min="2" max="2" width="20.6640625" style="73" bestFit="1" customWidth="1"/>
    <col min="3" max="3" width="23.44140625" style="73" bestFit="1" customWidth="1"/>
    <col min="4" max="4" width="23.44140625" style="77" customWidth="1"/>
  </cols>
  <sheetData>
    <row r="1" spans="1:4" s="73" customFormat="1" x14ac:dyDescent="0.25">
      <c r="D1" s="77"/>
    </row>
    <row r="2" spans="1:4" s="73" customFormat="1" x14ac:dyDescent="0.25">
      <c r="A2" s="73" t="s">
        <v>148</v>
      </c>
      <c r="D2" s="77"/>
    </row>
    <row r="3" spans="1:4" s="73" customFormat="1" x14ac:dyDescent="0.25">
      <c r="D3" s="77"/>
    </row>
    <row r="4" spans="1:4" x14ac:dyDescent="0.25">
      <c r="A4" t="s">
        <v>7</v>
      </c>
      <c r="B4" t="s">
        <v>149</v>
      </c>
      <c r="C4" t="s">
        <v>150</v>
      </c>
      <c r="D4" t="s">
        <v>161</v>
      </c>
    </row>
    <row r="5" spans="1:4" x14ac:dyDescent="0.25">
      <c r="A5" s="51" t="s">
        <v>141</v>
      </c>
      <c r="B5" s="51" t="s">
        <v>55</v>
      </c>
      <c r="C5" s="51" t="s">
        <v>12</v>
      </c>
      <c r="D5" s="51" t="s">
        <v>12</v>
      </c>
    </row>
    <row r="6" spans="1:4" x14ac:dyDescent="0.25">
      <c r="A6" s="51" t="s">
        <v>162</v>
      </c>
      <c r="B6" s="51" t="s">
        <v>54</v>
      </c>
      <c r="C6" s="51" t="s">
        <v>11</v>
      </c>
      <c r="D6" s="51" t="s">
        <v>11</v>
      </c>
    </row>
    <row r="7" spans="1:4" x14ac:dyDescent="0.25">
      <c r="A7" s="51" t="s">
        <v>142</v>
      </c>
      <c r="B7" s="51" t="s">
        <v>69</v>
      </c>
      <c r="C7" s="51" t="s">
        <v>23</v>
      </c>
      <c r="D7" s="51" t="s">
        <v>23</v>
      </c>
    </row>
    <row r="8" spans="1:4" x14ac:dyDescent="0.25">
      <c r="A8" s="51" t="s">
        <v>139</v>
      </c>
      <c r="B8" s="51" t="s">
        <v>57</v>
      </c>
      <c r="C8" s="51" t="s">
        <v>14</v>
      </c>
      <c r="D8" s="51" t="s">
        <v>14</v>
      </c>
    </row>
    <row r="9" spans="1:4" x14ac:dyDescent="0.25">
      <c r="A9" s="51" t="s">
        <v>143</v>
      </c>
      <c r="B9" s="51" t="s">
        <v>66</v>
      </c>
      <c r="C9" s="51" t="s">
        <v>20</v>
      </c>
      <c r="D9" s="51" t="s">
        <v>20</v>
      </c>
    </row>
    <row r="10" spans="1:4" x14ac:dyDescent="0.25">
      <c r="A10" s="51" t="s">
        <v>133</v>
      </c>
      <c r="B10" s="51" t="s">
        <v>61</v>
      </c>
      <c r="C10" s="51" t="s">
        <v>10</v>
      </c>
      <c r="D10" s="51" t="s">
        <v>10</v>
      </c>
    </row>
    <row r="11" spans="1:4" x14ac:dyDescent="0.25">
      <c r="A11" s="51" t="s">
        <v>144</v>
      </c>
      <c r="B11" s="51" t="s">
        <v>65</v>
      </c>
      <c r="C11" s="51" t="s">
        <v>19</v>
      </c>
      <c r="D11" s="51" t="s">
        <v>19</v>
      </c>
    </row>
    <row r="12" spans="1:4" x14ac:dyDescent="0.25">
      <c r="A12" s="51" t="s">
        <v>134</v>
      </c>
      <c r="B12" s="51" t="s">
        <v>59</v>
      </c>
      <c r="C12" s="51" t="s">
        <v>16</v>
      </c>
      <c r="D12" s="51" t="s">
        <v>16</v>
      </c>
    </row>
    <row r="13" spans="1:4" x14ac:dyDescent="0.25">
      <c r="A13" s="51" t="s">
        <v>145</v>
      </c>
      <c r="B13" s="51" t="s">
        <v>67</v>
      </c>
      <c r="C13" s="51" t="s">
        <v>21</v>
      </c>
      <c r="D13" s="51" t="s">
        <v>21</v>
      </c>
    </row>
    <row r="14" spans="1:4" x14ac:dyDescent="0.25">
      <c r="A14" s="51" t="s">
        <v>135</v>
      </c>
      <c r="B14" s="51" t="s">
        <v>60</v>
      </c>
      <c r="C14" s="51" t="s">
        <v>52</v>
      </c>
      <c r="D14" s="51" t="s">
        <v>52</v>
      </c>
    </row>
    <row r="15" spans="1:4" x14ac:dyDescent="0.25">
      <c r="A15" s="51" t="s">
        <v>146</v>
      </c>
      <c r="B15" s="51" t="s">
        <v>70</v>
      </c>
      <c r="C15" s="51" t="s">
        <v>24</v>
      </c>
      <c r="D15" s="51" t="s">
        <v>24</v>
      </c>
    </row>
    <row r="16" spans="1:4" x14ac:dyDescent="0.25">
      <c r="A16" s="51" t="s">
        <v>140</v>
      </c>
      <c r="B16" s="51" t="s">
        <v>58</v>
      </c>
      <c r="C16" s="51" t="s">
        <v>15</v>
      </c>
      <c r="D16" s="51" t="s">
        <v>15</v>
      </c>
    </row>
    <row r="17" spans="1:4" x14ac:dyDescent="0.25">
      <c r="A17" s="51" t="s">
        <v>151</v>
      </c>
      <c r="B17" s="51" t="s">
        <v>56</v>
      </c>
      <c r="C17" s="51" t="s">
        <v>13</v>
      </c>
      <c r="D17" s="51" t="s">
        <v>13</v>
      </c>
    </row>
    <row r="18" spans="1:4" x14ac:dyDescent="0.25">
      <c r="A18" s="51" t="s">
        <v>136</v>
      </c>
      <c r="B18" s="51" t="s">
        <v>62</v>
      </c>
      <c r="C18" s="51" t="s">
        <v>17</v>
      </c>
      <c r="D18" s="51" t="s">
        <v>17</v>
      </c>
    </row>
    <row r="19" spans="1:4" x14ac:dyDescent="0.25">
      <c r="A19" s="51" t="s">
        <v>137</v>
      </c>
      <c r="B19" s="51" t="s">
        <v>64</v>
      </c>
      <c r="C19" s="51" t="s">
        <v>53</v>
      </c>
      <c r="D19" s="51" t="s">
        <v>53</v>
      </c>
    </row>
    <row r="20" spans="1:4" x14ac:dyDescent="0.25">
      <c r="A20" s="51" t="s">
        <v>138</v>
      </c>
      <c r="B20" s="51" t="s">
        <v>63</v>
      </c>
      <c r="C20" s="51" t="s">
        <v>18</v>
      </c>
      <c r="D20" s="51" t="s">
        <v>18</v>
      </c>
    </row>
    <row r="21" spans="1:4" x14ac:dyDescent="0.25">
      <c r="A21" s="51" t="s">
        <v>147</v>
      </c>
      <c r="B21" s="51" t="s">
        <v>68</v>
      </c>
      <c r="C21" s="51" t="s">
        <v>22</v>
      </c>
      <c r="D21" s="51" t="s">
        <v>22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6579E4-C32D-4CF1-ACBE-43FBC80FEF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8.NOTES</vt:lpstr>
      <vt:lpstr>Version History</vt:lpstr>
      <vt:lpstr>GLACCT LIsts</vt:lpstr>
      <vt:lpstr>TO DO</vt:lpstr>
      <vt:lpstr>Files from Branches_Names</vt:lpstr>
      <vt:lpstr>r_xInvestmentproperties</vt:lpstr>
    </vt:vector>
  </TitlesOfParts>
  <Company>WHK Gosling Chapman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 der Heijden</dc:creator>
  <cp:lastModifiedBy>Allister Baken</cp:lastModifiedBy>
  <cp:lastPrinted>2022-10-17T03:20:10Z</cp:lastPrinted>
  <dcterms:created xsi:type="dcterms:W3CDTF">2010-05-06T03:58:23Z</dcterms:created>
  <dcterms:modified xsi:type="dcterms:W3CDTF">2022-10-28T07:45:20Z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a84f62a9-4682-453b-84e7-56123d4ac404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List_Errors_1" visible="true" label="List errors In Workbook" imageMso="HighImportance" onAction="List_Errors"/>
        <mso:button idQ="doc:RefreshAll_1" visible="true" label="Refresh All + Save" imageMso="TagMarkComplete" onAction="RefreshAll"/>
        <mso:button idQ="doc:ProtectSheets_1" visible="true" label="Protect This Sheet" imageMso="Lock" onAction="ProtectSheets"/>
        <mso:button idQ="doc:UnprotectSheets_1" visible="true" label=" Unprotect This Sheet" imageMso="ResultsPaneStartFindAndReplace" onAction="UnprotectSheets"/>
        <mso:separator idQ="doc:sep1" visible="true"/>
        <mso:button idQ="doc:AddSheet_1" visible="true" label="Add Sheet" imageMso="LassoSelect" onAction="AddSheet"/>
        <mso:button idQ="doc:DeleteSheet_1" visible="true" label=" Delete Sheet" imageMso="CancelRequest" onAction="DeleteSheet"/>
        <mso:button idQ="doc:MoveSheet_1" visible="true" label="Move Sheet" imageMso="RightArrow2" onAction="MoveSheet"/>
        <mso:button idQ="doc:RenameSheet_1" visible="true" label="Rename Sheet" imageMso="CharacterShading" onAction="RenameSheet"/>
        <mso:button idQ="doc:Command_Bars_Enable_1" visible="true" label="Command_Bars_Enable" imageMso="ChartRadarChart" onAction="Command_Bars_Enable"/>
      </mso:documentControls>
    </mso:qat>
  </mso:ribbon>
</mso:customUI>
</file>