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imaconsultinguk-my.sharepoint.com/personal/djohnston_primaconsulting_co_uk/Documents/EDNA/Posted PBIX's/SPC/SPC Round 3/"/>
    </mc:Choice>
  </mc:AlternateContent>
  <xr:revisionPtr revIDLastSave="5" documentId="8_{DF06B048-B716-4AA3-9FF2-D587C1E7E0D7}" xr6:coauthVersionLast="47" xr6:coauthVersionMax="47" xr10:uidLastSave="{47BCD0AE-651B-4580-ABA1-5349D0D47E3B}"/>
  <bookViews>
    <workbookView xWindow="-120" yWindow="-120" windowWidth="29040" windowHeight="15840" xr2:uid="{B5F15DB1-D018-4942-A1F6-E7CB55F169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F19" i="1" s="1"/>
  <c r="E20" i="1"/>
  <c r="E21" i="1"/>
  <c r="E22" i="1"/>
  <c r="E23" i="1"/>
  <c r="E24" i="1"/>
  <c r="E25" i="1"/>
  <c r="D23" i="1"/>
  <c r="F23" i="1" s="1"/>
  <c r="D24" i="1"/>
  <c r="F24" i="1" s="1"/>
  <c r="D25" i="1"/>
  <c r="F25" i="1" s="1"/>
  <c r="E11" i="1"/>
  <c r="E12" i="1"/>
  <c r="E13" i="1"/>
  <c r="E14" i="1"/>
  <c r="E15" i="1"/>
  <c r="E16" i="1"/>
  <c r="E17" i="1"/>
  <c r="E18" i="1"/>
  <c r="E10" i="1"/>
  <c r="D19" i="1"/>
  <c r="D20" i="1"/>
  <c r="D21" i="1"/>
  <c r="D22" i="1"/>
  <c r="F22" i="1" s="1"/>
  <c r="D18" i="1"/>
  <c r="D11" i="1"/>
  <c r="D12" i="1"/>
  <c r="F12" i="1" s="1"/>
  <c r="D13" i="1"/>
  <c r="F13" i="1" s="1"/>
  <c r="D14" i="1"/>
  <c r="D15" i="1"/>
  <c r="F15" i="1" s="1"/>
  <c r="D16" i="1"/>
  <c r="F16" i="1" s="1"/>
  <c r="D17" i="1"/>
  <c r="D10" i="1"/>
  <c r="F18" i="1" l="1"/>
  <c r="F17" i="1"/>
  <c r="F20" i="1"/>
  <c r="F11" i="1"/>
  <c r="F10" i="1"/>
  <c r="G14" i="1" s="1"/>
  <c r="I14" i="1" s="1"/>
  <c r="F21" i="1"/>
  <c r="F14" i="1"/>
  <c r="G23" i="1" l="1"/>
  <c r="I23" i="1" s="1"/>
  <c r="G22" i="1"/>
  <c r="I22" i="1" s="1"/>
  <c r="H23" i="1"/>
  <c r="G24" i="1"/>
  <c r="G15" i="1"/>
  <c r="H14" i="1"/>
  <c r="G13" i="1"/>
  <c r="G16" i="1"/>
  <c r="G20" i="1"/>
  <c r="G12" i="1"/>
  <c r="G18" i="1"/>
  <c r="G11" i="1"/>
  <c r="G21" i="1"/>
  <c r="G25" i="1"/>
  <c r="G19" i="1"/>
  <c r="G17" i="1"/>
  <c r="G10" i="1"/>
  <c r="H22" i="1" l="1"/>
  <c r="H18" i="1"/>
  <c r="I18" i="1"/>
  <c r="H19" i="1"/>
  <c r="I19" i="1"/>
  <c r="H25" i="1"/>
  <c r="I25" i="1"/>
  <c r="H20" i="1"/>
  <c r="I20" i="1"/>
  <c r="H21" i="1"/>
  <c r="I21" i="1"/>
  <c r="H24" i="1"/>
  <c r="I24" i="1"/>
  <c r="H13" i="1"/>
  <c r="I13" i="1"/>
  <c r="I11" i="1"/>
  <c r="H11" i="1"/>
  <c r="H10" i="1"/>
  <c r="I10" i="1"/>
  <c r="H15" i="1"/>
  <c r="I15" i="1"/>
  <c r="I12" i="1"/>
  <c r="H12" i="1"/>
  <c r="I17" i="1"/>
  <c r="H17" i="1"/>
  <c r="H16" i="1"/>
  <c r="I16" i="1"/>
</calcChain>
</file>

<file path=xl/sharedStrings.xml><?xml version="1.0" encoding="utf-8"?>
<sst xmlns="http://schemas.openxmlformats.org/spreadsheetml/2006/main" count="9" uniqueCount="9">
  <si>
    <t>Month &amp; Year</t>
  </si>
  <si>
    <t>8 month fixed period</t>
  </si>
  <si>
    <t>Fleet Type AA</t>
  </si>
  <si>
    <t>Xbar</t>
  </si>
  <si>
    <t>Previous Period -8mths</t>
  </si>
  <si>
    <t>X-Xbar</t>
  </si>
  <si>
    <t>UPL</t>
  </si>
  <si>
    <t>LPL</t>
  </si>
  <si>
    <t>Mean Prev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</si>
</sst>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0" xfId="0" applyFill="1" applyBorder="1" applyAlignment="1">
      <alignment vertical="center" wrapText="1"/>
    </xf>
    <xf numFmtId="17" fontId="0" fillId="0" borderId="2" xfId="0" applyNumberFormat="1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4" xfId="0" applyBorder="1"/>
    <xf numFmtId="17" fontId="0" fillId="0" borderId="5" xfId="0" applyNumberFormat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6" xfId="0" applyBorder="1"/>
    <xf numFmtId="17" fontId="0" fillId="0" borderId="7" xfId="0" applyNumberForma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8" xfId="0" applyBorder="1"/>
    <xf numFmtId="0" fontId="0" fillId="3" borderId="3" xfId="0" applyFill="1" applyBorder="1" applyAlignment="1">
      <alignment horizontal="left" indent="1"/>
    </xf>
    <xf numFmtId="0" fontId="0" fillId="3" borderId="0" xfId="0" applyFill="1" applyBorder="1" applyAlignment="1">
      <alignment horizontal="left" indent="1"/>
    </xf>
    <xf numFmtId="0" fontId="0" fillId="3" borderId="1" xfId="0" applyFill="1" applyBorder="1" applyAlignment="1">
      <alignment horizontal="left" indent="1"/>
    </xf>
    <xf numFmtId="0" fontId="0" fillId="4" borderId="3" xfId="0" applyFill="1" applyBorder="1" applyAlignment="1">
      <alignment horizontal="left" indent="1"/>
    </xf>
    <xf numFmtId="0" fontId="0" fillId="4" borderId="0" xfId="0" applyFill="1" applyBorder="1" applyAlignment="1">
      <alignment horizontal="left" indent="1"/>
    </xf>
    <xf numFmtId="0" fontId="0" fillId="4" borderId="1" xfId="0" applyFill="1" applyBorder="1" applyAlignment="1">
      <alignment horizontal="left" indent="1"/>
    </xf>
    <xf numFmtId="0" fontId="0" fillId="0" borderId="3" xfId="0" applyBorder="1"/>
    <xf numFmtId="0" fontId="0" fillId="0" borderId="0" xfId="0" applyBorder="1"/>
    <xf numFmtId="0" fontId="0" fillId="3" borderId="2" xfId="0" applyFill="1" applyBorder="1"/>
    <xf numFmtId="0" fontId="0" fillId="3" borderId="5" xfId="0" applyFill="1" applyBorder="1"/>
    <xf numFmtId="0" fontId="0" fillId="3" borderId="7" xfId="0" applyFill="1" applyBorder="1"/>
    <xf numFmtId="0" fontId="0" fillId="4" borderId="2" xfId="0" applyFill="1" applyBorder="1"/>
    <xf numFmtId="0" fontId="0" fillId="4" borderId="5" xfId="0" applyFill="1" applyBorder="1"/>
    <xf numFmtId="0" fontId="0" fillId="4" borderId="7" xfId="0" applyFill="1" applyBorder="1"/>
    <xf numFmtId="2" fontId="0" fillId="0" borderId="3" xfId="0" applyNumberFormat="1" applyBorder="1"/>
    <xf numFmtId="2" fontId="0" fillId="0" borderId="4" xfId="0" applyNumberFormat="1" applyBorder="1"/>
    <xf numFmtId="2" fontId="0" fillId="0" borderId="0" xfId="0" applyNumberFormat="1" applyBorder="1"/>
    <xf numFmtId="2" fontId="0" fillId="0" borderId="6" xfId="0" applyNumberFormat="1" applyBorder="1"/>
    <xf numFmtId="2" fontId="0" fillId="0" borderId="1" xfId="0" applyNumberFormat="1" applyBorder="1"/>
    <xf numFmtId="2" fontId="0" fillId="0" borderId="8" xfId="0" applyNumberFormat="1" applyBorder="1"/>
    <xf numFmtId="0" fontId="0" fillId="0" borderId="0" xfId="0" applyFill="1" applyBorder="1" applyAlignment="1">
      <alignment horizontal="left" indent="1"/>
    </xf>
    <xf numFmtId="0" fontId="0" fillId="5" borderId="3" xfId="0" applyFill="1" applyBorder="1"/>
    <xf numFmtId="0" fontId="0" fillId="5" borderId="0" xfId="0" applyFill="1" applyBorder="1"/>
    <xf numFmtId="0" fontId="0" fillId="5" borderId="1" xfId="0" applyFill="1" applyBorder="1"/>
    <xf numFmtId="2" fontId="0" fillId="5" borderId="3" xfId="0" applyNumberFormat="1" applyFill="1" applyBorder="1"/>
    <xf numFmtId="2" fontId="0" fillId="5" borderId="0" xfId="0" applyNumberFormat="1" applyFill="1" applyBorder="1"/>
    <xf numFmtId="2" fontId="0" fillId="5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0AE32-565A-440E-A737-5FDC9BA875ED}">
  <dimension ref="A1:I25"/>
  <sheetViews>
    <sheetView showGridLines="0" tabSelected="1" workbookViewId="0">
      <selection activeCell="F18" sqref="F18:G25"/>
    </sheetView>
  </sheetViews>
  <sheetFormatPr defaultRowHeight="15" x14ac:dyDescent="0.25"/>
  <cols>
    <col min="1" max="1" width="13.140625" bestFit="1" customWidth="1"/>
    <col min="2" max="2" width="14.7109375" customWidth="1"/>
    <col min="3" max="3" width="11.140625" customWidth="1"/>
    <col min="4" max="4" width="15.42578125" customWidth="1"/>
    <col min="5" max="5" width="12.28515625" customWidth="1"/>
  </cols>
  <sheetData>
    <row r="1" spans="1:9" ht="45" x14ac:dyDescent="0.25">
      <c r="A1" s="2" t="s">
        <v>0</v>
      </c>
      <c r="B1" s="2" t="s">
        <v>1</v>
      </c>
      <c r="C1" s="2" t="s">
        <v>2</v>
      </c>
      <c r="D1" s="2" t="s">
        <v>8</v>
      </c>
      <c r="E1" s="2" t="s">
        <v>4</v>
      </c>
      <c r="F1" s="2" t="s">
        <v>3</v>
      </c>
      <c r="G1" s="2" t="s">
        <v>5</v>
      </c>
      <c r="H1" s="2" t="s">
        <v>6</v>
      </c>
      <c r="I1" s="2" t="s">
        <v>7</v>
      </c>
    </row>
    <row r="2" spans="1:9" x14ac:dyDescent="0.25">
      <c r="A2" s="3">
        <v>43709</v>
      </c>
      <c r="B2" s="4">
        <v>1</v>
      </c>
      <c r="C2" s="12">
        <v>0</v>
      </c>
      <c r="D2" s="5"/>
      <c r="E2" s="18"/>
      <c r="F2" s="18"/>
      <c r="G2" s="18"/>
      <c r="H2" s="18"/>
      <c r="I2" s="5"/>
    </row>
    <row r="3" spans="1:9" x14ac:dyDescent="0.25">
      <c r="A3" s="6">
        <v>43739</v>
      </c>
      <c r="B3" s="7">
        <v>1</v>
      </c>
      <c r="C3" s="13">
        <v>50</v>
      </c>
      <c r="D3" s="8"/>
      <c r="E3" s="19"/>
      <c r="F3" s="19"/>
      <c r="G3" s="19"/>
      <c r="H3" s="19"/>
      <c r="I3" s="8"/>
    </row>
    <row r="4" spans="1:9" x14ac:dyDescent="0.25">
      <c r="A4" s="6">
        <v>43770</v>
      </c>
      <c r="B4" s="7">
        <v>1</v>
      </c>
      <c r="C4" s="13">
        <v>27</v>
      </c>
      <c r="D4" s="8"/>
      <c r="E4" s="19"/>
      <c r="F4" s="19"/>
      <c r="G4" s="19"/>
      <c r="H4" s="19"/>
      <c r="I4" s="8"/>
    </row>
    <row r="5" spans="1:9" x14ac:dyDescent="0.25">
      <c r="A5" s="6">
        <v>43800</v>
      </c>
      <c r="B5" s="7">
        <v>1</v>
      </c>
      <c r="C5" s="13">
        <v>22</v>
      </c>
      <c r="D5" s="8"/>
      <c r="E5" s="19"/>
      <c r="F5" s="19"/>
      <c r="G5" s="19"/>
      <c r="H5" s="19"/>
      <c r="I5" s="8"/>
    </row>
    <row r="6" spans="1:9" x14ac:dyDescent="0.25">
      <c r="A6" s="6">
        <v>43831</v>
      </c>
      <c r="B6" s="7">
        <v>1</v>
      </c>
      <c r="C6" s="13">
        <v>23</v>
      </c>
      <c r="D6" s="8"/>
      <c r="E6" s="19"/>
      <c r="F6" s="19"/>
      <c r="G6" s="19"/>
      <c r="H6" s="19"/>
      <c r="I6" s="8"/>
    </row>
    <row r="7" spans="1:9" x14ac:dyDescent="0.25">
      <c r="A7" s="6">
        <v>43862</v>
      </c>
      <c r="B7" s="7">
        <v>1</v>
      </c>
      <c r="C7" s="13">
        <v>26</v>
      </c>
      <c r="D7" s="8"/>
      <c r="E7" s="19"/>
      <c r="F7" s="19"/>
      <c r="G7" s="19"/>
      <c r="H7" s="19"/>
      <c r="I7" s="8"/>
    </row>
    <row r="8" spans="1:9" x14ac:dyDescent="0.25">
      <c r="A8" s="6">
        <v>43891</v>
      </c>
      <c r="B8" s="7">
        <v>1</v>
      </c>
      <c r="C8" s="13">
        <v>18</v>
      </c>
      <c r="D8" s="8"/>
      <c r="E8" s="19"/>
      <c r="F8" s="19"/>
      <c r="G8" s="19"/>
      <c r="H8" s="19"/>
      <c r="I8" s="8"/>
    </row>
    <row r="9" spans="1:9" x14ac:dyDescent="0.25">
      <c r="A9" s="9">
        <v>43922</v>
      </c>
      <c r="B9" s="10">
        <v>1</v>
      </c>
      <c r="C9" s="14">
        <v>2</v>
      </c>
      <c r="D9" s="11"/>
      <c r="E9" s="19"/>
      <c r="F9" s="19"/>
      <c r="G9" s="19"/>
      <c r="H9" s="19"/>
      <c r="I9" s="8"/>
    </row>
    <row r="10" spans="1:9" x14ac:dyDescent="0.25">
      <c r="A10" s="3">
        <v>43952</v>
      </c>
      <c r="B10" s="4">
        <v>2</v>
      </c>
      <c r="C10" s="15">
        <v>0</v>
      </c>
      <c r="D10" s="27">
        <f>AVERAGE($C$2:$C$9)</f>
        <v>21</v>
      </c>
      <c r="E10" s="20">
        <f>C2</f>
        <v>0</v>
      </c>
      <c r="F10" s="18">
        <f>ABS(D10-E10)</f>
        <v>21</v>
      </c>
      <c r="G10" s="33">
        <f>AVERAGE($F$10:$F$17)</f>
        <v>10.75</v>
      </c>
      <c r="H10" s="26">
        <f>D10+2.66*G10</f>
        <v>49.594999999999999</v>
      </c>
      <c r="I10" s="27">
        <f>IF(D10-2.66*G10&lt;0,0,D10+2.66*G10)</f>
        <v>0</v>
      </c>
    </row>
    <row r="11" spans="1:9" x14ac:dyDescent="0.25">
      <c r="A11" s="6">
        <v>43983</v>
      </c>
      <c r="B11" s="7">
        <v>2</v>
      </c>
      <c r="C11" s="16">
        <v>0</v>
      </c>
      <c r="D11" s="29">
        <f t="shared" ref="D11:D17" si="0">AVERAGE($C$2:$C$9)</f>
        <v>21</v>
      </c>
      <c r="E11" s="21">
        <f t="shared" ref="E11:E25" si="1">C3</f>
        <v>50</v>
      </c>
      <c r="F11" s="19">
        <f t="shared" ref="F11:F25" si="2">ABS(D11-E11)</f>
        <v>29</v>
      </c>
      <c r="G11" s="34">
        <f t="shared" ref="G11:G17" si="3">AVERAGE($F$10:$F$17)</f>
        <v>10.75</v>
      </c>
      <c r="H11" s="28">
        <f t="shared" ref="H11:H25" si="4">D11+2.66*G11</f>
        <v>49.594999999999999</v>
      </c>
      <c r="I11" s="29">
        <f t="shared" ref="I11:I24" si="5">IF(D11-2.66*G11&lt;0,0,D11+2.66*G11)</f>
        <v>0</v>
      </c>
    </row>
    <row r="12" spans="1:9" x14ac:dyDescent="0.25">
      <c r="A12" s="6">
        <v>44013</v>
      </c>
      <c r="B12" s="7">
        <v>2</v>
      </c>
      <c r="C12" s="16">
        <v>2</v>
      </c>
      <c r="D12" s="29">
        <f t="shared" si="0"/>
        <v>21</v>
      </c>
      <c r="E12" s="21">
        <f t="shared" si="1"/>
        <v>27</v>
      </c>
      <c r="F12" s="19">
        <f t="shared" si="2"/>
        <v>6</v>
      </c>
      <c r="G12" s="34">
        <f t="shared" si="3"/>
        <v>10.75</v>
      </c>
      <c r="H12" s="28">
        <f t="shared" si="4"/>
        <v>49.594999999999999</v>
      </c>
      <c r="I12" s="29">
        <f t="shared" si="5"/>
        <v>0</v>
      </c>
    </row>
    <row r="13" spans="1:9" x14ac:dyDescent="0.25">
      <c r="A13" s="6">
        <v>44044</v>
      </c>
      <c r="B13" s="7">
        <v>2</v>
      </c>
      <c r="C13" s="16">
        <v>11</v>
      </c>
      <c r="D13" s="29">
        <f t="shared" si="0"/>
        <v>21</v>
      </c>
      <c r="E13" s="21">
        <f t="shared" si="1"/>
        <v>22</v>
      </c>
      <c r="F13" s="19">
        <f t="shared" si="2"/>
        <v>1</v>
      </c>
      <c r="G13" s="34">
        <f t="shared" si="3"/>
        <v>10.75</v>
      </c>
      <c r="H13" s="28">
        <f t="shared" si="4"/>
        <v>49.594999999999999</v>
      </c>
      <c r="I13" s="29">
        <f t="shared" si="5"/>
        <v>0</v>
      </c>
    </row>
    <row r="14" spans="1:9" x14ac:dyDescent="0.25">
      <c r="A14" s="6">
        <v>44075</v>
      </c>
      <c r="B14" s="7">
        <v>2</v>
      </c>
      <c r="C14" s="16">
        <v>8</v>
      </c>
      <c r="D14" s="29">
        <f t="shared" si="0"/>
        <v>21</v>
      </c>
      <c r="E14" s="21">
        <f t="shared" si="1"/>
        <v>23</v>
      </c>
      <c r="F14" s="19">
        <f t="shared" si="2"/>
        <v>2</v>
      </c>
      <c r="G14" s="34">
        <f t="shared" si="3"/>
        <v>10.75</v>
      </c>
      <c r="H14" s="28">
        <f t="shared" si="4"/>
        <v>49.594999999999999</v>
      </c>
      <c r="I14" s="29">
        <f t="shared" si="5"/>
        <v>0</v>
      </c>
    </row>
    <row r="15" spans="1:9" x14ac:dyDescent="0.25">
      <c r="A15" s="6">
        <v>44105</v>
      </c>
      <c r="B15" s="7">
        <v>2</v>
      </c>
      <c r="C15" s="16">
        <v>5</v>
      </c>
      <c r="D15" s="29">
        <f t="shared" si="0"/>
        <v>21</v>
      </c>
      <c r="E15" s="21">
        <f t="shared" si="1"/>
        <v>26</v>
      </c>
      <c r="F15" s="19">
        <f t="shared" si="2"/>
        <v>5</v>
      </c>
      <c r="G15" s="34">
        <f t="shared" si="3"/>
        <v>10.75</v>
      </c>
      <c r="H15" s="28">
        <f t="shared" si="4"/>
        <v>49.594999999999999</v>
      </c>
      <c r="I15" s="29">
        <f t="shared" si="5"/>
        <v>0</v>
      </c>
    </row>
    <row r="16" spans="1:9" x14ac:dyDescent="0.25">
      <c r="A16" s="6">
        <v>44136</v>
      </c>
      <c r="B16" s="7">
        <v>2</v>
      </c>
      <c r="C16" s="16">
        <v>20</v>
      </c>
      <c r="D16" s="29">
        <f t="shared" si="0"/>
        <v>21</v>
      </c>
      <c r="E16" s="21">
        <f t="shared" si="1"/>
        <v>18</v>
      </c>
      <c r="F16" s="19">
        <f t="shared" si="2"/>
        <v>3</v>
      </c>
      <c r="G16" s="34">
        <f t="shared" si="3"/>
        <v>10.75</v>
      </c>
      <c r="H16" s="28">
        <f t="shared" si="4"/>
        <v>49.594999999999999</v>
      </c>
      <c r="I16" s="29">
        <f t="shared" si="5"/>
        <v>0</v>
      </c>
    </row>
    <row r="17" spans="1:9" x14ac:dyDescent="0.25">
      <c r="A17" s="9">
        <v>44166</v>
      </c>
      <c r="B17" s="10">
        <v>2</v>
      </c>
      <c r="C17" s="17">
        <v>23</v>
      </c>
      <c r="D17" s="31">
        <f t="shared" si="0"/>
        <v>21</v>
      </c>
      <c r="E17" s="22">
        <f t="shared" si="1"/>
        <v>2</v>
      </c>
      <c r="F17" s="1">
        <f t="shared" si="2"/>
        <v>19</v>
      </c>
      <c r="G17" s="35">
        <f t="shared" si="3"/>
        <v>10.75</v>
      </c>
      <c r="H17" s="30">
        <f t="shared" si="4"/>
        <v>49.594999999999999</v>
      </c>
      <c r="I17" s="31">
        <f t="shared" si="5"/>
        <v>0</v>
      </c>
    </row>
    <row r="18" spans="1:9" x14ac:dyDescent="0.25">
      <c r="A18" s="3">
        <v>44197</v>
      </c>
      <c r="B18" s="4">
        <v>3</v>
      </c>
      <c r="C18" s="4">
        <v>52</v>
      </c>
      <c r="D18" s="27">
        <f>AVERAGE($C$10:$C$17)</f>
        <v>8.625</v>
      </c>
      <c r="E18" s="23">
        <f t="shared" si="1"/>
        <v>0</v>
      </c>
      <c r="F18" s="26">
        <f t="shared" si="2"/>
        <v>8.625</v>
      </c>
      <c r="G18" s="36">
        <f>AVERAGE($F$18:$F$25)</f>
        <v>7.03125</v>
      </c>
      <c r="H18" s="26">
        <f t="shared" si="4"/>
        <v>27.328125</v>
      </c>
      <c r="I18" s="27">
        <f t="shared" si="5"/>
        <v>0</v>
      </c>
    </row>
    <row r="19" spans="1:9" x14ac:dyDescent="0.25">
      <c r="A19" s="6">
        <v>44228</v>
      </c>
      <c r="B19" s="7">
        <v>3</v>
      </c>
      <c r="C19" s="7">
        <v>42</v>
      </c>
      <c r="D19" s="29">
        <f t="shared" ref="D19:D25" si="6">AVERAGE($C$10:$C$17)</f>
        <v>8.625</v>
      </c>
      <c r="E19" s="24">
        <f t="shared" si="1"/>
        <v>0</v>
      </c>
      <c r="F19" s="28">
        <f t="shared" si="2"/>
        <v>8.625</v>
      </c>
      <c r="G19" s="37">
        <f t="shared" ref="G19:G25" si="7">AVERAGE($F$18:$F$25)</f>
        <v>7.03125</v>
      </c>
      <c r="H19" s="28">
        <f t="shared" si="4"/>
        <v>27.328125</v>
      </c>
      <c r="I19" s="29">
        <f t="shared" si="5"/>
        <v>0</v>
      </c>
    </row>
    <row r="20" spans="1:9" x14ac:dyDescent="0.25">
      <c r="A20" s="6">
        <v>44256</v>
      </c>
      <c r="B20" s="7">
        <v>3</v>
      </c>
      <c r="C20" s="7">
        <v>42</v>
      </c>
      <c r="D20" s="29">
        <f t="shared" si="6"/>
        <v>8.625</v>
      </c>
      <c r="E20" s="24">
        <f t="shared" si="1"/>
        <v>2</v>
      </c>
      <c r="F20" s="28">
        <f t="shared" si="2"/>
        <v>6.625</v>
      </c>
      <c r="G20" s="37">
        <f t="shared" si="7"/>
        <v>7.03125</v>
      </c>
      <c r="H20" s="28">
        <f t="shared" si="4"/>
        <v>27.328125</v>
      </c>
      <c r="I20" s="29">
        <f t="shared" si="5"/>
        <v>0</v>
      </c>
    </row>
    <row r="21" spans="1:9" x14ac:dyDescent="0.25">
      <c r="A21" s="6">
        <v>44287</v>
      </c>
      <c r="B21" s="7">
        <v>3</v>
      </c>
      <c r="C21" s="7">
        <v>38</v>
      </c>
      <c r="D21" s="29">
        <f t="shared" si="6"/>
        <v>8.625</v>
      </c>
      <c r="E21" s="24">
        <f t="shared" si="1"/>
        <v>11</v>
      </c>
      <c r="F21" s="28">
        <f t="shared" si="2"/>
        <v>2.375</v>
      </c>
      <c r="G21" s="37">
        <f t="shared" si="7"/>
        <v>7.03125</v>
      </c>
      <c r="H21" s="28">
        <f t="shared" si="4"/>
        <v>27.328125</v>
      </c>
      <c r="I21" s="29">
        <f t="shared" si="5"/>
        <v>0</v>
      </c>
    </row>
    <row r="22" spans="1:9" x14ac:dyDescent="0.25">
      <c r="A22" s="6">
        <v>44317</v>
      </c>
      <c r="B22" s="7">
        <v>3</v>
      </c>
      <c r="C22" s="7">
        <v>5</v>
      </c>
      <c r="D22" s="29">
        <f t="shared" si="6"/>
        <v>8.625</v>
      </c>
      <c r="E22" s="24">
        <f t="shared" si="1"/>
        <v>8</v>
      </c>
      <c r="F22" s="28">
        <f t="shared" si="2"/>
        <v>0.625</v>
      </c>
      <c r="G22" s="37">
        <f t="shared" si="7"/>
        <v>7.03125</v>
      </c>
      <c r="H22" s="28">
        <f t="shared" si="4"/>
        <v>27.328125</v>
      </c>
      <c r="I22" s="29">
        <f t="shared" si="5"/>
        <v>0</v>
      </c>
    </row>
    <row r="23" spans="1:9" x14ac:dyDescent="0.25">
      <c r="A23" s="6">
        <v>44348</v>
      </c>
      <c r="B23" s="7">
        <v>3</v>
      </c>
      <c r="C23" s="32">
        <v>0</v>
      </c>
      <c r="D23" s="29">
        <f t="shared" si="6"/>
        <v>8.625</v>
      </c>
      <c r="E23" s="24">
        <f t="shared" si="1"/>
        <v>5</v>
      </c>
      <c r="F23" s="28">
        <f t="shared" si="2"/>
        <v>3.625</v>
      </c>
      <c r="G23" s="37">
        <f t="shared" si="7"/>
        <v>7.03125</v>
      </c>
      <c r="H23" s="28">
        <f t="shared" si="4"/>
        <v>27.328125</v>
      </c>
      <c r="I23" s="29">
        <f t="shared" si="5"/>
        <v>0</v>
      </c>
    </row>
    <row r="24" spans="1:9" x14ac:dyDescent="0.25">
      <c r="A24" s="6">
        <v>44378</v>
      </c>
      <c r="B24" s="7">
        <v>3</v>
      </c>
      <c r="C24" s="32">
        <v>0</v>
      </c>
      <c r="D24" s="29">
        <f t="shared" si="6"/>
        <v>8.625</v>
      </c>
      <c r="E24" s="24">
        <f t="shared" si="1"/>
        <v>20</v>
      </c>
      <c r="F24" s="28">
        <f t="shared" si="2"/>
        <v>11.375</v>
      </c>
      <c r="G24" s="37">
        <f t="shared" si="7"/>
        <v>7.03125</v>
      </c>
      <c r="H24" s="28">
        <f t="shared" si="4"/>
        <v>27.328125</v>
      </c>
      <c r="I24" s="29">
        <f t="shared" si="5"/>
        <v>0</v>
      </c>
    </row>
    <row r="25" spans="1:9" x14ac:dyDescent="0.25">
      <c r="A25" s="9">
        <v>44409</v>
      </c>
      <c r="B25" s="10">
        <v>3</v>
      </c>
      <c r="C25" s="1">
        <v>0</v>
      </c>
      <c r="D25" s="31">
        <f t="shared" si="6"/>
        <v>8.625</v>
      </c>
      <c r="E25" s="25">
        <f t="shared" si="1"/>
        <v>23</v>
      </c>
      <c r="F25" s="30">
        <f t="shared" si="2"/>
        <v>14.375</v>
      </c>
      <c r="G25" s="38">
        <f t="shared" si="7"/>
        <v>7.03125</v>
      </c>
      <c r="H25" s="30">
        <f t="shared" si="4"/>
        <v>27.328125</v>
      </c>
      <c r="I25" s="31">
        <f>IF(D25-2.66*G25&lt;0,0,D25+2.66*G25)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Johnston</dc:creator>
  <cp:lastModifiedBy>David Johnston</cp:lastModifiedBy>
  <dcterms:created xsi:type="dcterms:W3CDTF">2021-07-16T08:54:27Z</dcterms:created>
  <dcterms:modified xsi:type="dcterms:W3CDTF">2021-07-16T09:30:43Z</dcterms:modified>
</cp:coreProperties>
</file>