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evali\Desktop\Power BI\"/>
    </mc:Choice>
  </mc:AlternateContent>
  <bookViews>
    <workbookView xWindow="0" yWindow="0" windowWidth="10740" windowHeight="6015"/>
  </bookViews>
  <sheets>
    <sheet name="FYTD" sheetId="3" r:id="rId1"/>
    <sheet name="NewAccounts" sheetId="1" r:id="rId2"/>
    <sheet name="ClosedAccounts" sheetId="2" r:id="rId3"/>
  </sheets>
  <calcPr calcId="152511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2" l="1"/>
  <c r="C73" i="2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83" i="2"/>
  <c r="E83" i="2" s="1"/>
  <c r="D84" i="2"/>
  <c r="E84" i="2" s="1"/>
  <c r="D85" i="2"/>
  <c r="D86" i="2"/>
  <c r="E86" i="2" s="1"/>
  <c r="D87" i="2"/>
  <c r="D82" i="2"/>
  <c r="E82" i="2" s="1"/>
  <c r="D68" i="2"/>
  <c r="D69" i="2"/>
  <c r="D70" i="2"/>
  <c r="E70" i="2" s="1"/>
  <c r="D71" i="2"/>
  <c r="E71" i="2" s="1"/>
  <c r="D72" i="2"/>
  <c r="D67" i="2"/>
  <c r="E87" i="2"/>
  <c r="E85" i="2"/>
  <c r="E72" i="2"/>
  <c r="E69" i="2"/>
  <c r="E68" i="2"/>
  <c r="E67" i="2"/>
  <c r="D59" i="2"/>
  <c r="E59" i="2" s="1"/>
  <c r="D58" i="2"/>
  <c r="E58" i="2" s="1"/>
  <c r="D57" i="2"/>
  <c r="E57" i="2" s="1"/>
  <c r="E56" i="2"/>
  <c r="D56" i="2"/>
  <c r="D55" i="2"/>
  <c r="E55" i="2" s="1"/>
  <c r="D54" i="2"/>
  <c r="E54" i="2" s="1"/>
  <c r="P98" i="1"/>
  <c r="P94" i="1"/>
  <c r="P93" i="1"/>
  <c r="P84" i="1"/>
  <c r="P81" i="1"/>
  <c r="P73" i="1"/>
  <c r="P69" i="1"/>
  <c r="P68" i="1"/>
  <c r="P57" i="1"/>
  <c r="P58" i="1"/>
  <c r="P59" i="1"/>
  <c r="P60" i="1"/>
  <c r="P61" i="1"/>
  <c r="P56" i="1"/>
  <c r="O82" i="1"/>
  <c r="P82" i="1" s="1"/>
  <c r="O83" i="1"/>
  <c r="P83" i="1" s="1"/>
  <c r="O84" i="1"/>
  <c r="O85" i="1"/>
  <c r="P85" i="1" s="1"/>
  <c r="O86" i="1"/>
  <c r="P86" i="1" s="1"/>
  <c r="O81" i="1"/>
  <c r="O69" i="1"/>
  <c r="O70" i="1"/>
  <c r="P70" i="1" s="1"/>
  <c r="O71" i="1"/>
  <c r="P71" i="1" s="1"/>
  <c r="O72" i="1"/>
  <c r="P72" i="1" s="1"/>
  <c r="O73" i="1"/>
  <c r="O68" i="1"/>
  <c r="O57" i="1"/>
  <c r="O58" i="1"/>
  <c r="O59" i="1"/>
  <c r="O60" i="1"/>
  <c r="O61" i="1"/>
  <c r="O56" i="1"/>
  <c r="O94" i="1"/>
  <c r="O95" i="1"/>
  <c r="P95" i="1" s="1"/>
  <c r="O96" i="1"/>
  <c r="P96" i="1" s="1"/>
  <c r="O97" i="1"/>
  <c r="P97" i="1" s="1"/>
  <c r="O98" i="1"/>
  <c r="O93" i="1"/>
  <c r="H42" i="1" l="1"/>
  <c r="C42" i="1"/>
  <c r="B42" i="1"/>
  <c r="G42" i="1"/>
  <c r="E42" i="1"/>
</calcChain>
</file>

<file path=xl/sharedStrings.xml><?xml version="1.0" encoding="utf-8"?>
<sst xmlns="http://schemas.openxmlformats.org/spreadsheetml/2006/main" count="436" uniqueCount="120">
  <si>
    <t xml:space="preserve"> Balance</t>
  </si>
  <si>
    <t>Channel</t>
  </si>
  <si>
    <t>Age</t>
  </si>
  <si>
    <t>Age Tier</t>
  </si>
  <si>
    <t>Date</t>
  </si>
  <si>
    <t>ABC</t>
  </si>
  <si>
    <t>DEF</t>
  </si>
  <si>
    <t>GHI</t>
  </si>
  <si>
    <t>JKL</t>
  </si>
  <si>
    <t>MNO</t>
  </si>
  <si>
    <t>PQR</t>
  </si>
  <si>
    <t>21-30</t>
  </si>
  <si>
    <t>31-40</t>
  </si>
  <si>
    <t>41-50</t>
  </si>
  <si>
    <t>51-60</t>
  </si>
  <si>
    <t>61-70</t>
  </si>
  <si>
    <t>71-80</t>
  </si>
  <si>
    <t>Exist</t>
  </si>
  <si>
    <t>New</t>
  </si>
  <si>
    <t>VAR ChurnTime = [Days]</t>
  </si>
  <si>
    <t>RETURN</t>
  </si>
  <si>
    <t>FILTER(AccountsList,</t>
  </si>
  <si>
    <t>FILTER(ALL(CalDate),CalDate[Date]&gt;(MIN(CalDate[Date])-ChurnTime) &amp;&amp; CalDate[Date]&lt;(min(CalDate[Date]))))=0))</t>
  </si>
  <si>
    <t>VAR AccountsList = VALUES(TableName[memberno])</t>
  </si>
  <si>
    <t>memberno</t>
  </si>
  <si>
    <t>CALCULATE(COUNTROWS(TableName),</t>
  </si>
  <si>
    <t>Total No of new accounts for May 2019 = 2</t>
  </si>
  <si>
    <r>
      <t xml:space="preserve">Total No of new accounts </t>
    </r>
    <r>
      <rPr>
        <b/>
        <sz val="9"/>
        <color rgb="FF000000"/>
        <rFont val="Consolas"/>
        <family val="3"/>
      </rPr>
      <t>by channel</t>
    </r>
    <r>
      <rPr>
        <sz val="9"/>
        <color rgb="FF000000"/>
        <rFont val="Consolas"/>
        <family val="3"/>
      </rPr>
      <t xml:space="preserve"> for May 2019 = 3</t>
    </r>
  </si>
  <si>
    <t>Current Result: New Business</t>
  </si>
  <si>
    <t>Total</t>
  </si>
  <si>
    <t>Expected Result: New Business</t>
  </si>
  <si>
    <t>TableName</t>
  </si>
  <si>
    <t>I am experiencing similar challenge when trying to calculate lost customers by channel</t>
  </si>
  <si>
    <t>Lost Member for the month of May 2019</t>
  </si>
  <si>
    <t xml:space="preserve">New Members Formula = </t>
  </si>
  <si>
    <t xml:space="preserve">What do I need to do to achieve the expected result? </t>
  </si>
  <si>
    <t>New Members</t>
  </si>
  <si>
    <t>New Member Balance</t>
  </si>
  <si>
    <t xml:space="preserve">I want to calculate the # of new members by channel in a way that captures only new members &amp; their balance from the business perspective and does not consider the inter transfer between channels as a new business - when I am trying to assess the new business generated by a particular channel as shown below. </t>
  </si>
  <si>
    <t xml:space="preserve">New by Channel - member no 1001 is new for DEF as a channel; hence the formula above returns the total # of new members as 3 instead of 2 and return new balance as 1,212 and not 1,111. However member no 1001 - is not a new member for the business. </t>
  </si>
  <si>
    <t>Exited Members Formula</t>
  </si>
  <si>
    <t>COUNTROWS(EXCEPT(PriorAccounts,ExistingAccounts))</t>
  </si>
  <si>
    <t xml:space="preserve">Exited Members Formula = </t>
  </si>
  <si>
    <t>VAR PriorAccounts = CALCULATETABLE(VALUES(TableName[memberno]),FILTER(ALL(CalDate),CalDate[Date]&gt;MIN(CalDate[Date])- 30 &amp;&amp; CalDate[Date]&lt;MIN(CalDate[Date])))</t>
  </si>
  <si>
    <t>VAR ExistingAccounts = VALUES(TableName[memberno])</t>
  </si>
  <si>
    <t>New Accounts by Channel</t>
  </si>
  <si>
    <t>blank</t>
  </si>
  <si>
    <t>New Accounts by Channel FYTD</t>
  </si>
  <si>
    <t>blank instead of 32</t>
  </si>
  <si>
    <t>blank instead of 64</t>
  </si>
  <si>
    <t>blank instead of 74</t>
  </si>
  <si>
    <t>blank instead of 77</t>
  </si>
  <si>
    <t xml:space="preserve"> should be 1 instead of 0</t>
  </si>
  <si>
    <t>Single Month Year selection in place</t>
  </si>
  <si>
    <t>Essentially new accounts by channel for the month of July 2019 should be equal to new accounts FYTD</t>
  </si>
  <si>
    <t>should be 77+ 69 (previous month + current month) instead of 79</t>
  </si>
  <si>
    <t>should be 74+ 27 (previous month + current month) instead of 75</t>
  </si>
  <si>
    <t>should be 64+121 (previous month + current month) instead of 90</t>
  </si>
  <si>
    <t>should be 1+1 from the previous months instead of 3364</t>
  </si>
  <si>
    <t>should be 77+69+55 instead of 148</t>
  </si>
  <si>
    <t>should be 74+27+50 instead of 102</t>
  </si>
  <si>
    <t>should be 64+121+86 instead of 3420</t>
  </si>
  <si>
    <t>VAR FYStart = CALCULATE(MIN(CalDate[Date]),FILTER(ALL(CalDate),CalDate[Fiscal Year]=SELECTEDVALUE(CalDate[Fiscal Year])))</t>
  </si>
  <si>
    <t>VAR LastDay = CALCULATE(MAX(CalDate[Date]),FILTER(ALL(CalDate),CalDate[Month Year]=SELECTEDVALUE(CalDate[Month Year])))</t>
  </si>
  <si>
    <t>VAR ChurnTime = INT(LastDay-FYStart)</t>
  </si>
  <si>
    <t>COUNTROWS(EXCEPT(MemberList,PreviousList))</t>
  </si>
  <si>
    <t>New Result:</t>
  </si>
  <si>
    <t>Result remains the same for the month of July 2019 under both formulas</t>
  </si>
  <si>
    <t>Page Level Filter takes month year from July 2019 to May 2020</t>
  </si>
  <si>
    <t>should be 1+1 from the previous months instead of 30</t>
  </si>
  <si>
    <t>should be 77+69+55 = 201 instead of 146</t>
  </si>
  <si>
    <t>should be 74+27+50 = 151 instead of 102</t>
  </si>
  <si>
    <t>should be 64+121+86 = 271 instead of 187</t>
  </si>
  <si>
    <t>should be 77+ 69 = 146 (previous month + current month) instead of 77</t>
  </si>
  <si>
    <t>should be 74+ 27 = 101 (previous month + current month) instead of 74</t>
  </si>
  <si>
    <t>should be 64+121 = 185 (previous month + current month) instead of 64</t>
  </si>
  <si>
    <t>Only takes previous month (July 2019 ) figures but not current month</t>
  </si>
  <si>
    <t>Difference of 55</t>
  </si>
  <si>
    <t>Difference of 49</t>
  </si>
  <si>
    <t>Difference of 84</t>
  </si>
  <si>
    <t>What should be</t>
  </si>
  <si>
    <t>Difference</t>
  </si>
  <si>
    <t>Using the new formula for FYTD:</t>
  </si>
  <si>
    <t xml:space="preserve">BSS Accounts Closed by Channel FYTD = </t>
  </si>
  <si>
    <t>COUNTROWS(EXCEPT(PreviousList,MemberList))</t>
  </si>
  <si>
    <t>Closed Accounts by Channel</t>
  </si>
  <si>
    <t>Closed Accounts by Channel FYTD</t>
  </si>
  <si>
    <t>Data exists from May 2019 to May 2020</t>
  </si>
  <si>
    <t>VAR MemberList = CALCULATETABLE(VALUES(MemberDetailsTable[memberno]),ALLEXCEPT(MemberDetailsTable, MemberDetailsTable[memberno],CalDate))</t>
  </si>
  <si>
    <t>VAR PreviousList = CALCULATETABLE(VALUES(MemberDetailsTable[memberno]),FILTER(ALL(CalDate),CalDate[Date]&gt;(FYStart-ChurnTime)&amp;&amp;CalDate[Date]&lt;MAX(CalDate[Date])))</t>
  </si>
  <si>
    <t>VAR FYStart = CALCULATE(MIN(CalDate[Date]),FILTER(ALL(CalDate),CalDate[Fin Year]=SELECTEDVALUE(CalDate[Fin Year])))</t>
  </si>
  <si>
    <t>VAR PreviousList = CALCULATETABLE(VALUES(MemberDetailsTable[memberno]),FILTER(ALL(CalDate),CalDate[Date]&gt;(FYStart-ChurnTime)&amp;&amp;CalDate[Date]&lt;MAX(CalDate[Date])),ALLEXCEPT(MemberDetailsTable, MemberDetailsTable[memberno],CalDate))</t>
  </si>
  <si>
    <t>Modified the formula to Exclude ALLEXCEPT in VAR PreviousList:</t>
  </si>
  <si>
    <t>Modified the formula to Include ALLEXCEPT in VAR PreviousList:</t>
  </si>
  <si>
    <t>Lost Member for the month of Aug 2019</t>
  </si>
  <si>
    <t>New Member for the month of Aug 2019</t>
  </si>
  <si>
    <t>Lost Member for the month of July 2019</t>
  </si>
  <si>
    <t>New Member for the month of July 2019</t>
  </si>
  <si>
    <t>Lost member for the month of June 2019</t>
  </si>
  <si>
    <t>New member for the month of June 2019</t>
  </si>
  <si>
    <t>Lost Member for the month of Sep 2019</t>
  </si>
  <si>
    <t>New Member for the month of Sep 2019</t>
  </si>
  <si>
    <t>Member Status - Comments</t>
  </si>
  <si>
    <t>Row Labels</t>
  </si>
  <si>
    <t>Grand Total</t>
  </si>
  <si>
    <t>Count of memberno</t>
  </si>
  <si>
    <t>(Multiple Items)</t>
  </si>
  <si>
    <t>Lost Members FYTD - 31/07/2019 to 30/09/2019</t>
  </si>
  <si>
    <t>New Members FYTD - 31/07/2019 to 30/09/2019</t>
  </si>
  <si>
    <t>For lost members - we need to include June 2019 in our month year filter as per the pivot table above to calculate the lost customers for the FY 31/07/2019 to 30/06/2020</t>
  </si>
  <si>
    <t>For new members - we DO NOT need to include June 2019 in our month year filter as per the pivot table above to calculate the new customers for the FY 31/07/2019 to 30/06/2020</t>
  </si>
  <si>
    <t xml:space="preserve">New Accounts by Channel FYTD = </t>
  </si>
  <si>
    <t>VAR MemberList = CALCULATETABLE(VALUES(MemberDetailsTable[memberno]),FILTER(ALL(CalDate), CalDate[Date]&gt;(FYStart)&amp;&amp; CalDate[Date]&lt;MAX(CalDate[Date])))</t>
  </si>
  <si>
    <t>VAR PreviousList = CALCULATETABLE(VALUES(MemberDetailsTable[memberno]),FILTER(ALL(CalDate),CalDate[Date]&gt;(FYStart-ChurnTime)&amp;&amp;CalDate[Date]&lt;FYStart),ALLEXCEPT(MemberDetailsTable, MemberDetailsTable[memberno],CalDate))</t>
  </si>
  <si>
    <t>Single Month Year selection in place for the slicer</t>
  </si>
  <si>
    <t xml:space="preserve">Closed Accounts by Channel FYTD = </t>
  </si>
  <si>
    <t>Lost Members FYTD - 31/07/2019 to 31/08/2019</t>
  </si>
  <si>
    <t>New Members FYTD - 31/07/2019 to 31/08/2019</t>
  </si>
  <si>
    <t>When Month Year Selected is Sept 2019</t>
  </si>
  <si>
    <t>When Month Year Selected is Aug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</si>
</sst>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70" formatCode="d\ mmmm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00"/>
      <name val="Consolas"/>
      <family val="3"/>
    </font>
    <font>
      <b/>
      <sz val="9"/>
      <color rgb="FF000000"/>
      <name val="Consolas"/>
      <family val="3"/>
    </font>
    <font>
      <b/>
      <sz val="11"/>
      <color theme="4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9"/>
      <color rgb="FFFF0000"/>
      <name val="Consolas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0" fillId="3" borderId="0" xfId="0" applyFill="1"/>
    <xf numFmtId="14" fontId="0" fillId="3" borderId="0" xfId="0" applyNumberFormat="1" applyFill="1"/>
    <xf numFmtId="0" fontId="3" fillId="2" borderId="0" xfId="0" applyFont="1" applyFill="1"/>
    <xf numFmtId="0" fontId="4" fillId="3" borderId="0" xfId="0" applyFont="1" applyFill="1"/>
    <xf numFmtId="0" fontId="3" fillId="3" borderId="0" xfId="0" applyFont="1" applyFill="1"/>
    <xf numFmtId="0" fontId="5" fillId="0" borderId="0" xfId="0" applyFont="1" applyAlignment="1">
      <alignment vertical="center"/>
    </xf>
    <xf numFmtId="0" fontId="3" fillId="0" borderId="0" xfId="0" applyFont="1"/>
    <xf numFmtId="0" fontId="0" fillId="0" borderId="0" xfId="0" applyFill="1"/>
    <xf numFmtId="0" fontId="0" fillId="0" borderId="0" xfId="0" applyFont="1" applyFill="1"/>
    <xf numFmtId="0" fontId="7" fillId="0" borderId="0" xfId="0" applyFont="1"/>
    <xf numFmtId="0" fontId="8" fillId="0" borderId="0" xfId="0" applyFont="1"/>
    <xf numFmtId="0" fontId="4" fillId="0" borderId="0" xfId="0" applyFont="1" applyFill="1"/>
    <xf numFmtId="0" fontId="4" fillId="0" borderId="0" xfId="0" applyFont="1"/>
    <xf numFmtId="0" fontId="2" fillId="0" borderId="0" xfId="0" applyFont="1"/>
    <xf numFmtId="165" fontId="4" fillId="0" borderId="0" xfId="1" applyNumberFormat="1" applyFont="1"/>
    <xf numFmtId="0" fontId="9" fillId="0" borderId="0" xfId="0" applyFont="1" applyAlignment="1">
      <alignment vertical="center"/>
    </xf>
    <xf numFmtId="0" fontId="0" fillId="4" borderId="0" xfId="0" applyFill="1"/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 applyAlignment="1">
      <alignment horizontal="left" vertical="center" wrapText="1"/>
    </xf>
    <xf numFmtId="0" fontId="0" fillId="5" borderId="0" xfId="0" applyFill="1"/>
    <xf numFmtId="0" fontId="3" fillId="5" borderId="0" xfId="0" applyFont="1" applyFill="1"/>
    <xf numFmtId="0" fontId="2" fillId="5" borderId="0" xfId="0" applyFont="1" applyFill="1"/>
    <xf numFmtId="0" fontId="0" fillId="6" borderId="0" xfId="0" applyFill="1"/>
    <xf numFmtId="0" fontId="5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NumberFormat="1" applyFont="1" applyFill="1" applyBorder="1" applyAlignment="1" applyProtection="1"/>
    <xf numFmtId="17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/>
    <xf numFmtId="14" fontId="10" fillId="0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/>
    <xf numFmtId="14" fontId="10" fillId="4" borderId="0" xfId="0" applyNumberFormat="1" applyFont="1" applyFill="1" applyBorder="1" applyAlignment="1" applyProtection="1"/>
    <xf numFmtId="170" fontId="10" fillId="4" borderId="0" xfId="0" applyNumberFormat="1" applyFont="1" applyFill="1" applyBorder="1" applyAlignment="1" applyProtection="1"/>
    <xf numFmtId="1" fontId="10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3" fillId="4" borderId="0" xfId="0" applyFont="1" applyFill="1"/>
    <xf numFmtId="14" fontId="11" fillId="0" borderId="0" xfId="0" applyNumberFormat="1" applyFont="1" applyFill="1" applyBorder="1" applyAlignment="1" applyProtection="1"/>
    <xf numFmtId="170" fontId="11" fillId="0" borderId="0" xfId="0" applyNumberFormat="1" applyFont="1" applyFill="1" applyBorder="1" applyAlignment="1" applyProtection="1"/>
    <xf numFmtId="1" fontId="11" fillId="0" borderId="0" xfId="0" applyNumberFormat="1" applyFont="1" applyFill="1" applyBorder="1" applyAlignment="1" applyProtection="1"/>
    <xf numFmtId="0" fontId="12" fillId="0" borderId="0" xfId="0" applyFont="1"/>
    <xf numFmtId="0" fontId="0" fillId="7" borderId="0" xfId="0" applyFont="1" applyFill="1"/>
    <xf numFmtId="0" fontId="0" fillId="7" borderId="0" xfId="0" applyFill="1"/>
    <xf numFmtId="0" fontId="4" fillId="4" borderId="0" xfId="0" applyFont="1" applyFill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2" fillId="8" borderId="0" xfId="0" applyFont="1" applyFill="1" applyAlignment="1">
      <alignment horizontal="center" wrapText="1"/>
    </xf>
    <xf numFmtId="0" fontId="4" fillId="8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4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386105</xdr:colOff>
      <xdr:row>0</xdr:row>
      <xdr:rowOff>1</xdr:rowOff>
    </xdr:from>
    <xdr:to>
      <xdr:col>12</xdr:col>
      <xdr:colOff>1390651</xdr:colOff>
      <xdr:row>2</xdr:row>
      <xdr:rowOff>176096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FD1C0BF-39C8-4125-B961-57D24BE26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1805" y="1"/>
          <a:ext cx="1614146" cy="557095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85724</xdr:colOff>
      <xdr:row>13</xdr:row>
      <xdr:rowOff>95393</xdr:rowOff>
    </xdr:from>
    <xdr:to>
      <xdr:col>12</xdr:col>
      <xdr:colOff>1457325</xdr:colOff>
      <xdr:row>16</xdr:row>
      <xdr:rowOff>32657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7610F60-0BFB-4B17-8EBE-5B6F43F1A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1024" y="2571893"/>
          <a:ext cx="1371601" cy="508764"/>
        </a:xfrm>
        <a:prstGeom prst="rect">
          <a:avLst/>
        </a:prstGeom>
      </xdr:spPr>
    </xdr:pic>
    <xdr:clientData/>
  </xdr:twoCellAnchor>
  <xdr:twoCellAnchor editAs="oneCell">
    <xdr:from>
      <xdr:col>11</xdr:col>
      <xdr:colOff>600076</xdr:colOff>
      <xdr:row>28</xdr:row>
      <xdr:rowOff>81409</xdr:rowOff>
    </xdr:from>
    <xdr:to>
      <xdr:col>12</xdr:col>
      <xdr:colOff>1447800</xdr:colOff>
      <xdr:row>28</xdr:row>
      <xdr:rowOff>620315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BCE7B7AF-77CE-4D48-8B0A-F3C6EC8EB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05776" y="5415409"/>
          <a:ext cx="1457324" cy="538906"/>
        </a:xfrm>
        <a:prstGeom prst="rect">
          <a:avLst/>
        </a:prstGeom>
      </xdr:spPr>
    </xdr:pic>
    <xdr:clientData/>
  </xdr:twoCellAnchor>
  <xdr:oneCellAnchor>
    <xdr:from>
      <xdr:col>11</xdr:col>
      <xdr:colOff>386105</xdr:colOff>
      <xdr:row>50</xdr:row>
      <xdr:rowOff>98529</xdr:rowOff>
    </xdr:from>
    <xdr:ext cx="1480795" cy="511071"/>
    <xdr:pic>
      <xdr:nvPicPr>
        <xdr:cNvPr id="5" name="Picture 4">
          <a:extLst>
            <a:ext uri="{FF2B5EF4-FFF2-40B4-BE49-F238E27FC236}">
              <a16:creationId xmlns:a16="http://schemas.microsoft.com/office/drawing/2014/main" xmlns="" id="{22D090DC-86BA-4782-A7E4-B2E0F04F8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1805" y="10366479"/>
          <a:ext cx="1480795" cy="511071"/>
        </a:xfrm>
        <a:prstGeom prst="rect">
          <a:avLst/>
        </a:prstGeom>
      </xdr:spPr>
    </xdr:pic>
    <xdr:clientData/>
  </xdr:oneCellAnchor>
  <xdr:oneCellAnchor>
    <xdr:from>
      <xdr:col>12</xdr:col>
      <xdr:colOff>76200</xdr:colOff>
      <xdr:row>63</xdr:row>
      <xdr:rowOff>47004</xdr:rowOff>
    </xdr:from>
    <xdr:ext cx="1476376" cy="547628"/>
    <xdr:pic>
      <xdr:nvPicPr>
        <xdr:cNvPr id="6" name="Picture 5">
          <a:extLst>
            <a:ext uri="{FF2B5EF4-FFF2-40B4-BE49-F238E27FC236}">
              <a16:creationId xmlns:a16="http://schemas.microsoft.com/office/drawing/2014/main" xmlns="" id="{A7C212F9-E3AF-429B-A226-D5B1FF3C6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91500" y="13029579"/>
          <a:ext cx="1476376" cy="547628"/>
        </a:xfrm>
        <a:prstGeom prst="rect">
          <a:avLst/>
        </a:prstGeom>
      </xdr:spPr>
    </xdr:pic>
    <xdr:clientData/>
  </xdr:oneCellAnchor>
  <xdr:oneCellAnchor>
    <xdr:from>
      <xdr:col>12</xdr:col>
      <xdr:colOff>1</xdr:colOff>
      <xdr:row>76</xdr:row>
      <xdr:rowOff>84534</xdr:rowOff>
    </xdr:from>
    <xdr:ext cx="1371599" cy="507205"/>
    <xdr:pic>
      <xdr:nvPicPr>
        <xdr:cNvPr id="7" name="Picture 6">
          <a:extLst>
            <a:ext uri="{FF2B5EF4-FFF2-40B4-BE49-F238E27FC236}">
              <a16:creationId xmlns:a16="http://schemas.microsoft.com/office/drawing/2014/main" xmlns="" id="{5E677C12-8B7A-4A15-8C7E-F350FE162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15301" y="15543609"/>
          <a:ext cx="1371599" cy="507205"/>
        </a:xfrm>
        <a:prstGeom prst="rect">
          <a:avLst/>
        </a:prstGeom>
      </xdr:spPr>
    </xdr:pic>
    <xdr:clientData/>
  </xdr:oneCellAnchor>
  <xdr:twoCellAnchor editAs="oneCell">
    <xdr:from>
      <xdr:col>12</xdr:col>
      <xdr:colOff>1</xdr:colOff>
      <xdr:row>88</xdr:row>
      <xdr:rowOff>89323</xdr:rowOff>
    </xdr:from>
    <xdr:to>
      <xdr:col>12</xdr:col>
      <xdr:colOff>1409701</xdr:colOff>
      <xdr:row>91</xdr:row>
      <xdr:rowOff>19050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5BC8C406-7CEB-4AE4-8F38-4ED855505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15301" y="17643898"/>
          <a:ext cx="1409700" cy="5012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180975</xdr:rowOff>
    </xdr:from>
    <xdr:to>
      <xdr:col>1</xdr:col>
      <xdr:colOff>781050</xdr:colOff>
      <xdr:row>51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7AAE65B-EABD-4427-A727-688ECA3B7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4975"/>
          <a:ext cx="139065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38100</xdr:rowOff>
    </xdr:from>
    <xdr:to>
      <xdr:col>1</xdr:col>
      <xdr:colOff>762001</xdr:colOff>
      <xdr:row>64</xdr:row>
      <xdr:rowOff>61231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B79A6C6-0411-4D16-A799-B1FB4A8D6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29100"/>
          <a:ext cx="1371601" cy="594631"/>
        </a:xfrm>
        <a:prstGeom prst="rect">
          <a:avLst/>
        </a:prstGeom>
      </xdr:spPr>
    </xdr:pic>
    <xdr:clientData/>
  </xdr:twoCellAnchor>
  <xdr:twoCellAnchor editAs="oneCell">
    <xdr:from>
      <xdr:col>0</xdr:col>
      <xdr:colOff>4421</xdr:colOff>
      <xdr:row>75</xdr:row>
      <xdr:rowOff>0</xdr:rowOff>
    </xdr:from>
    <xdr:to>
      <xdr:col>1</xdr:col>
      <xdr:colOff>668625</xdr:colOff>
      <xdr:row>78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4A735A1-B8F4-49C6-9B03-98C1CE1BA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21" y="6896100"/>
          <a:ext cx="1273804" cy="609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781050</xdr:colOff>
      <xdr:row>14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60FA532F-F049-4617-BD91-3B0411C09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68100"/>
          <a:ext cx="139065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47625</xdr:rowOff>
    </xdr:from>
    <xdr:to>
      <xdr:col>1</xdr:col>
      <xdr:colOff>762001</xdr:colOff>
      <xdr:row>27</xdr:row>
      <xdr:rowOff>70756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2947A51C-03F2-4EF1-8C77-8F5E28670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992225"/>
          <a:ext cx="1371601" cy="59463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evali" refreshedDate="44017.522527083333" createdVersion="5" refreshedVersion="5" minRefreshableVersion="3" recordCount="50">
  <cacheSource type="worksheet">
    <worksheetSource ref="A2:E52" sheet="FYTD"/>
  </cacheSource>
  <cacheFields count="5">
    <cacheField name="memberno" numFmtId="0">
      <sharedItems containsSemiMixedTypes="0" containsString="0" containsNumber="1" containsInteger="1" minValue="1001" maxValue="2011"/>
    </cacheField>
    <cacheField name="Date" numFmtId="0">
      <sharedItems containsSemiMixedTypes="0" containsNonDate="0" containsDate="1" containsString="0" minDate="2019-05-31T00:00:00" maxDate="2019-10-01T00:00:00" count="5">
        <d v="2019-05-31T00:00:00"/>
        <d v="2019-06-30T00:00:00"/>
        <d v="2019-07-31T00:00:00"/>
        <d v="2019-08-31T00:00:00"/>
        <d v="2019-09-30T00:00:00"/>
      </sharedItems>
    </cacheField>
    <cacheField name=" Balance" numFmtId="0">
      <sharedItems containsSemiMixedTypes="0" containsString="0" containsNumber="1" containsInteger="1" minValue="99" maxValue="4100"/>
    </cacheField>
    <cacheField name="Channel" numFmtId="0">
      <sharedItems count="6">
        <s v="ABC"/>
        <s v="DEF"/>
        <s v="GHI"/>
        <s v="JKL"/>
        <s v="MNO"/>
        <s v="PQR"/>
      </sharedItems>
    </cacheField>
    <cacheField name="Member Status - Comments" numFmtId="0">
      <sharedItems count="9">
        <s v="Exist"/>
        <s v="Lost member for the month of June 2019"/>
        <s v="Lost Member for the month of July 2019"/>
        <s v="New member for the month of June 2019"/>
        <s v="Lost Member for the month of Aug 2019"/>
        <s v="New Member for the month of July 2019"/>
        <s v="Lost Member for the month of Sep 2019"/>
        <s v="New Member for the month of Aug 2019"/>
        <s v="New Member for the month of Sep 201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n v="1001"/>
    <x v="0"/>
    <n v="111"/>
    <x v="0"/>
    <x v="0"/>
  </r>
  <r>
    <n v="1002"/>
    <x v="0"/>
    <n v="222"/>
    <x v="1"/>
    <x v="0"/>
  </r>
  <r>
    <n v="1003"/>
    <x v="0"/>
    <n v="333"/>
    <x v="2"/>
    <x v="0"/>
  </r>
  <r>
    <n v="1004"/>
    <x v="0"/>
    <n v="444"/>
    <x v="3"/>
    <x v="0"/>
  </r>
  <r>
    <n v="1005"/>
    <x v="0"/>
    <n v="555"/>
    <x v="4"/>
    <x v="0"/>
  </r>
  <r>
    <n v="1006"/>
    <x v="0"/>
    <n v="666"/>
    <x v="5"/>
    <x v="0"/>
  </r>
  <r>
    <n v="2001"/>
    <x v="0"/>
    <n v="777"/>
    <x v="0"/>
    <x v="0"/>
  </r>
  <r>
    <n v="2002"/>
    <x v="0"/>
    <n v="888"/>
    <x v="1"/>
    <x v="0"/>
  </r>
  <r>
    <n v="2005"/>
    <x v="0"/>
    <n v="999"/>
    <x v="3"/>
    <x v="1"/>
  </r>
  <r>
    <n v="2004"/>
    <x v="0"/>
    <n v="1111"/>
    <x v="5"/>
    <x v="1"/>
  </r>
  <r>
    <n v="1001"/>
    <x v="1"/>
    <n v="99"/>
    <x v="0"/>
    <x v="0"/>
  </r>
  <r>
    <n v="1002"/>
    <x v="1"/>
    <n v="199"/>
    <x v="1"/>
    <x v="0"/>
  </r>
  <r>
    <n v="1003"/>
    <x v="1"/>
    <n v="299"/>
    <x v="2"/>
    <x v="0"/>
  </r>
  <r>
    <n v="1004"/>
    <x v="1"/>
    <n v="399"/>
    <x v="3"/>
    <x v="0"/>
  </r>
  <r>
    <n v="1005"/>
    <x v="1"/>
    <n v="499"/>
    <x v="4"/>
    <x v="0"/>
  </r>
  <r>
    <n v="1006"/>
    <x v="1"/>
    <n v="599"/>
    <x v="5"/>
    <x v="0"/>
  </r>
  <r>
    <n v="2001"/>
    <x v="1"/>
    <n v="699"/>
    <x v="0"/>
    <x v="2"/>
  </r>
  <r>
    <n v="2002"/>
    <x v="1"/>
    <n v="799"/>
    <x v="1"/>
    <x v="2"/>
  </r>
  <r>
    <n v="2006"/>
    <x v="1"/>
    <n v="899"/>
    <x v="2"/>
    <x v="3"/>
  </r>
  <r>
    <n v="1001"/>
    <x v="2"/>
    <n v="100"/>
    <x v="0"/>
    <x v="0"/>
  </r>
  <r>
    <n v="1002"/>
    <x v="2"/>
    <n v="200"/>
    <x v="1"/>
    <x v="0"/>
  </r>
  <r>
    <n v="1003"/>
    <x v="2"/>
    <n v="300"/>
    <x v="2"/>
    <x v="0"/>
  </r>
  <r>
    <n v="1004"/>
    <x v="2"/>
    <n v="400"/>
    <x v="3"/>
    <x v="0"/>
  </r>
  <r>
    <n v="1005"/>
    <x v="2"/>
    <n v="500"/>
    <x v="4"/>
    <x v="4"/>
  </r>
  <r>
    <n v="1006"/>
    <x v="2"/>
    <n v="600"/>
    <x v="5"/>
    <x v="4"/>
  </r>
  <r>
    <n v="2003"/>
    <x v="2"/>
    <n v="700"/>
    <x v="0"/>
    <x v="5"/>
  </r>
  <r>
    <n v="2006"/>
    <x v="2"/>
    <n v="800"/>
    <x v="2"/>
    <x v="0"/>
  </r>
  <r>
    <n v="2007"/>
    <x v="2"/>
    <n v="900"/>
    <x v="1"/>
    <x v="5"/>
  </r>
  <r>
    <n v="1001"/>
    <x v="3"/>
    <n v="101"/>
    <x v="0"/>
    <x v="6"/>
  </r>
  <r>
    <n v="1002"/>
    <x v="3"/>
    <n v="202"/>
    <x v="1"/>
    <x v="6"/>
  </r>
  <r>
    <n v="1003"/>
    <x v="3"/>
    <n v="303"/>
    <x v="2"/>
    <x v="0"/>
  </r>
  <r>
    <n v="1004"/>
    <x v="3"/>
    <n v="404"/>
    <x v="3"/>
    <x v="0"/>
  </r>
  <r>
    <n v="1007"/>
    <x v="3"/>
    <n v="505"/>
    <x v="4"/>
    <x v="7"/>
  </r>
  <r>
    <n v="1008"/>
    <x v="3"/>
    <n v="606"/>
    <x v="5"/>
    <x v="7"/>
  </r>
  <r>
    <n v="2003"/>
    <x v="3"/>
    <n v="707"/>
    <x v="0"/>
    <x v="0"/>
  </r>
  <r>
    <n v="2006"/>
    <x v="3"/>
    <n v="808"/>
    <x v="2"/>
    <x v="0"/>
  </r>
  <r>
    <n v="2007"/>
    <x v="3"/>
    <n v="909"/>
    <x v="1"/>
    <x v="0"/>
  </r>
  <r>
    <n v="2008"/>
    <x v="3"/>
    <n v="1001"/>
    <x v="3"/>
    <x v="7"/>
  </r>
  <r>
    <n v="2009"/>
    <x v="3"/>
    <n v="2002"/>
    <x v="0"/>
    <x v="7"/>
  </r>
  <r>
    <n v="1003"/>
    <x v="4"/>
    <n v="330"/>
    <x v="2"/>
    <x v="0"/>
  </r>
  <r>
    <n v="1004"/>
    <x v="4"/>
    <n v="440"/>
    <x v="3"/>
    <x v="0"/>
  </r>
  <r>
    <n v="1007"/>
    <x v="4"/>
    <n v="550"/>
    <x v="4"/>
    <x v="0"/>
  </r>
  <r>
    <n v="1008"/>
    <x v="4"/>
    <n v="660"/>
    <x v="5"/>
    <x v="0"/>
  </r>
  <r>
    <n v="2003"/>
    <x v="4"/>
    <n v="770"/>
    <x v="0"/>
    <x v="0"/>
  </r>
  <r>
    <n v="2006"/>
    <x v="4"/>
    <n v="880"/>
    <x v="2"/>
    <x v="0"/>
  </r>
  <r>
    <n v="2007"/>
    <x v="4"/>
    <n v="990"/>
    <x v="1"/>
    <x v="0"/>
  </r>
  <r>
    <n v="2008"/>
    <x v="4"/>
    <n v="1100"/>
    <x v="3"/>
    <x v="0"/>
  </r>
  <r>
    <n v="2009"/>
    <x v="4"/>
    <n v="2100"/>
    <x v="0"/>
    <x v="0"/>
  </r>
  <r>
    <n v="2010"/>
    <x v="4"/>
    <n v="3100"/>
    <x v="2"/>
    <x v="8"/>
  </r>
  <r>
    <n v="2011"/>
    <x v="4"/>
    <n v="4100"/>
    <x v="3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8:K34" firstHeaderRow="1" firstDataRow="1" firstDataCol="1" rowPageCount="2" colPageCount="1"/>
  <pivotFields count="5">
    <pivotField dataField="1" showAll="0"/>
    <pivotField axis="axisPage" multipleItemSelectionAllowed="1" showAll="0">
      <items count="6">
        <item h="1" x="0"/>
        <item h="1" x="1"/>
        <item x="2"/>
        <item x="3"/>
        <item h="1" x="4"/>
        <item t="default"/>
      </items>
    </pivotField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Page" multipleItemSelectionAllowed="1" showAll="0">
      <items count="10">
        <item h="1" x="0"/>
        <item h="1" x="4"/>
        <item h="1" x="2"/>
        <item h="1" x="1"/>
        <item h="1" x="6"/>
        <item x="7"/>
        <item x="5"/>
        <item h="1" x="3"/>
        <item h="1" x="8"/>
        <item t="default"/>
      </items>
    </pivotField>
  </pivotFields>
  <rowFields count="1">
    <field x="3"/>
  </rowFields>
  <rowItems count="6">
    <i>
      <x/>
    </i>
    <i>
      <x v="1"/>
    </i>
    <i>
      <x v="3"/>
    </i>
    <i>
      <x v="4"/>
    </i>
    <i>
      <x v="5"/>
    </i>
    <i t="grand">
      <x/>
    </i>
  </rowItems>
  <colItems count="1">
    <i/>
  </colItems>
  <pageFields count="2">
    <pageField fld="4" hier="-1"/>
    <pageField fld="1" hier="-1"/>
  </pageFields>
  <dataFields count="1">
    <dataField name="Count of memberno" fld="0" subtotal="count" baseField="3" baseItem="0"/>
  </dataFields>
  <formats count="6">
    <format dxfId="12">
      <pivotArea type="all" dataOnly="0" outline="0" fieldPosition="0"/>
    </format>
    <format dxfId="13">
      <pivotArea outline="0" collapsedLevelsAreSubtotals="1" fieldPosition="0"/>
    </format>
    <format dxfId="14">
      <pivotArea field="3" type="button" dataOnly="0" labelOnly="1" outline="0" axis="axisRow" fieldPosition="0"/>
    </format>
    <format dxfId="15">
      <pivotArea dataOnly="0" labelOnly="1" outline="0" axis="axisValues" fieldPosition="0"/>
    </format>
    <format dxfId="16">
      <pivotArea dataOnly="0" labelOnly="1" fieldPosition="0">
        <references count="1">
          <reference field="3" count="0"/>
        </references>
      </pivotArea>
    </format>
    <format dxfId="17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F28:G33" firstHeaderRow="1" firstDataRow="1" firstDataCol="1" rowPageCount="2" colPageCount="1"/>
  <pivotFields count="5">
    <pivotField dataField="1" showAll="0"/>
    <pivotField axis="axisPage" multipleItemSelectionAllowed="1" showAll="0">
      <items count="6">
        <item h="1" x="0"/>
        <item x="1"/>
        <item x="2"/>
        <item x="3"/>
        <item h="1" x="4"/>
        <item t="default"/>
      </items>
    </pivotField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Page" multipleItemSelectionAllowed="1" showAll="0">
      <items count="10">
        <item h="1" x="0"/>
        <item x="4"/>
        <item x="2"/>
        <item h="1" x="1"/>
        <item x="6"/>
        <item h="1" x="7"/>
        <item h="1" x="5"/>
        <item h="1" x="3"/>
        <item h="1" x="8"/>
        <item t="default"/>
      </items>
    </pivotField>
  </pivotFields>
  <rowFields count="1">
    <field x="3"/>
  </rowFields>
  <rowItems count="5">
    <i>
      <x/>
    </i>
    <i>
      <x v="1"/>
    </i>
    <i>
      <x v="4"/>
    </i>
    <i>
      <x v="5"/>
    </i>
    <i t="grand">
      <x/>
    </i>
  </rowItems>
  <colItems count="1">
    <i/>
  </colItems>
  <pageFields count="2">
    <pageField fld="4" hier="-1"/>
    <pageField fld="1" hier="-1"/>
  </pageFields>
  <dataFields count="1">
    <dataField name="Count of memberno" fld="0" subtotal="count" baseField="3" baseItem="0"/>
  </dataFields>
  <formats count="6">
    <format dxfId="24">
      <pivotArea type="all" dataOnly="0" outline="0" fieldPosition="0"/>
    </format>
    <format dxfId="25">
      <pivotArea outline="0" collapsedLevelsAreSubtotals="1" fieldPosition="0"/>
    </format>
    <format dxfId="26">
      <pivotArea field="3" type="button" dataOnly="0" labelOnly="1" outline="0" axis="axisRow" fieldPosition="0"/>
    </format>
    <format dxfId="27">
      <pivotArea dataOnly="0" labelOnly="1" outline="0" axis="axisValues" fieldPosition="0"/>
    </format>
    <format dxfId="28">
      <pivotArea dataOnly="0" labelOnly="1" fieldPosition="0">
        <references count="1">
          <reference field="3" count="4">
            <x v="0"/>
            <x v="1"/>
            <x v="4"/>
            <x v="5"/>
          </reference>
        </references>
      </pivotArea>
    </format>
    <format dxfId="29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F6:G11" firstHeaderRow="1" firstDataRow="1" firstDataCol="1" rowPageCount="2" colPageCount="1"/>
  <pivotFields count="5">
    <pivotField dataField="1" showAll="0"/>
    <pivotField axis="axisPage" multipleItemSelectionAllowed="1" showAll="0">
      <items count="6">
        <item h="1" x="0"/>
        <item x="1"/>
        <item x="2"/>
        <item x="3"/>
        <item x="4"/>
        <item t="default"/>
      </items>
    </pivotField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Page" multipleItemSelectionAllowed="1" showAll="0">
      <items count="10">
        <item h="1" x="0"/>
        <item x="4"/>
        <item x="2"/>
        <item h="1" x="1"/>
        <item x="6"/>
        <item h="1" x="7"/>
        <item h="1" x="5"/>
        <item h="1" x="3"/>
        <item h="1" x="8"/>
        <item t="default"/>
      </items>
    </pivotField>
  </pivotFields>
  <rowFields count="1">
    <field x="3"/>
  </rowFields>
  <rowItems count="5">
    <i>
      <x/>
    </i>
    <i>
      <x v="1"/>
    </i>
    <i>
      <x v="4"/>
    </i>
    <i>
      <x v="5"/>
    </i>
    <i t="grand">
      <x/>
    </i>
  </rowItems>
  <colItems count="1">
    <i/>
  </colItems>
  <pageFields count="2">
    <pageField fld="4" hier="-1"/>
    <pageField fld="1" hier="-1"/>
  </pageFields>
  <dataFields count="1">
    <dataField name="Count of memberno" fld="0" subtotal="count" baseField="3" baseItem="0"/>
  </dataFields>
  <formats count="6"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3" type="button" dataOnly="0" labelOnly="1" outline="0" axis="axisRow" fieldPosition="0"/>
    </format>
    <format dxfId="44">
      <pivotArea dataOnly="0" labelOnly="1" outline="0" axis="axisValues" fieldPosition="0"/>
    </format>
    <format dxfId="43">
      <pivotArea dataOnly="0" labelOnly="1" fieldPosition="0">
        <references count="1">
          <reference field="3" count="4">
            <x v="0"/>
            <x v="1"/>
            <x v="4"/>
            <x v="5"/>
          </reference>
        </references>
      </pivotArea>
    </format>
    <format dxfId="4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6:K13" firstHeaderRow="1" firstDataRow="1" firstDataCol="1" rowPageCount="2" colPageCount="1"/>
  <pivotFields count="5">
    <pivotField dataField="1" showAll="0"/>
    <pivotField axis="axisPage" multipleItemSelectionAllowed="1" showAll="0">
      <items count="6">
        <item h="1" x="0"/>
        <item h="1" x="1"/>
        <item x="2"/>
        <item x="3"/>
        <item x="4"/>
        <item t="default"/>
      </items>
    </pivotField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Page" multipleItemSelectionAllowed="1" showAll="0">
      <items count="10">
        <item h="1" x="0"/>
        <item h="1" x="4"/>
        <item h="1" x="2"/>
        <item h="1" x="1"/>
        <item h="1" x="6"/>
        <item x="7"/>
        <item x="5"/>
        <item h="1" x="3"/>
        <item x="8"/>
        <item t="default"/>
      </items>
    </pivotField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2">
    <pageField fld="4" hier="-1"/>
    <pageField fld="1" hier="-1"/>
  </pageFields>
  <dataFields count="1">
    <dataField name="Count of memberno" fld="0" subtotal="count" baseField="3" baseItem="0"/>
  </dataFields>
  <formats count="6"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3" type="button" dataOnly="0" labelOnly="1" outline="0" axis="axisRow" fieldPosition="0"/>
    </format>
    <format dxfId="38">
      <pivotArea dataOnly="0" labelOnly="1" outline="0" axis="axisValues" fieldPosition="0"/>
    </format>
    <format dxfId="37">
      <pivotArea dataOnly="0" labelOnly="1" fieldPosition="0">
        <references count="1">
          <reference field="3" count="0"/>
        </references>
      </pivotArea>
    </format>
    <format dxfId="3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/>
  </sheetViews>
  <sheetFormatPr defaultRowHeight="15" x14ac:dyDescent="0.25"/>
  <cols>
    <col min="1" max="1" width="10.85546875" bestFit="1" customWidth="1"/>
    <col min="2" max="2" width="18.5703125" bestFit="1" customWidth="1"/>
    <col min="5" max="5" width="36.7109375" bestFit="1" customWidth="1"/>
    <col min="6" max="6" width="26.140625" bestFit="1" customWidth="1"/>
    <col min="7" max="7" width="19.140625" bestFit="1" customWidth="1"/>
    <col min="10" max="10" width="26.140625" customWidth="1"/>
    <col min="11" max="11" width="19.140625" customWidth="1"/>
  </cols>
  <sheetData>
    <row r="1" spans="1:12" x14ac:dyDescent="0.25">
      <c r="F1" s="44" t="s">
        <v>118</v>
      </c>
      <c r="J1" s="44" t="s">
        <v>118</v>
      </c>
    </row>
    <row r="2" spans="1:12" s="21" customFormat="1" x14ac:dyDescent="0.25">
      <c r="A2" s="39" t="s">
        <v>24</v>
      </c>
      <c r="B2" s="39" t="s">
        <v>4</v>
      </c>
      <c r="C2" s="39" t="s">
        <v>0</v>
      </c>
      <c r="D2" s="39" t="s">
        <v>1</v>
      </c>
      <c r="E2" s="39" t="s">
        <v>102</v>
      </c>
      <c r="F2" s="51" t="s">
        <v>107</v>
      </c>
      <c r="G2" s="51"/>
      <c r="J2" s="21" t="s">
        <v>108</v>
      </c>
      <c r="L2" s="10"/>
    </row>
    <row r="3" spans="1:12" s="10" customFormat="1" x14ac:dyDescent="0.25">
      <c r="A3" s="39">
        <v>1001</v>
      </c>
      <c r="B3" s="33">
        <v>43616</v>
      </c>
      <c r="C3" s="30">
        <v>111</v>
      </c>
      <c r="D3" s="39" t="s">
        <v>5</v>
      </c>
      <c r="E3" s="9" t="s">
        <v>17</v>
      </c>
      <c r="F3" s="10" t="s">
        <v>102</v>
      </c>
      <c r="G3" s="10" t="s">
        <v>106</v>
      </c>
      <c r="J3" s="10" t="s">
        <v>102</v>
      </c>
      <c r="K3" s="10" t="s">
        <v>106</v>
      </c>
    </row>
    <row r="4" spans="1:12" s="10" customFormat="1" x14ac:dyDescent="0.25">
      <c r="A4" s="39">
        <v>1002</v>
      </c>
      <c r="B4" s="33">
        <v>43616</v>
      </c>
      <c r="C4" s="30">
        <v>222</v>
      </c>
      <c r="D4" s="39" t="s">
        <v>6</v>
      </c>
      <c r="E4" s="9" t="s">
        <v>17</v>
      </c>
      <c r="F4" s="10" t="s">
        <v>4</v>
      </c>
      <c r="G4" s="10" t="s">
        <v>106</v>
      </c>
      <c r="J4" s="10" t="s">
        <v>4</v>
      </c>
      <c r="K4" s="10" t="s">
        <v>106</v>
      </c>
    </row>
    <row r="5" spans="1:12" s="10" customFormat="1" x14ac:dyDescent="0.25">
      <c r="A5" s="39">
        <v>1003</v>
      </c>
      <c r="B5" s="33">
        <v>43616</v>
      </c>
      <c r="C5" s="30">
        <v>333</v>
      </c>
      <c r="D5" s="39" t="s">
        <v>7</v>
      </c>
      <c r="E5" s="9" t="s">
        <v>17</v>
      </c>
    </row>
    <row r="6" spans="1:12" s="10" customFormat="1" x14ac:dyDescent="0.25">
      <c r="A6" s="39">
        <v>1004</v>
      </c>
      <c r="B6" s="33">
        <v>43616</v>
      </c>
      <c r="C6" s="30">
        <v>444</v>
      </c>
      <c r="D6" s="39" t="s">
        <v>8</v>
      </c>
      <c r="E6" s="9" t="s">
        <v>17</v>
      </c>
      <c r="F6" s="10" t="s">
        <v>103</v>
      </c>
      <c r="G6" s="10" t="s">
        <v>105</v>
      </c>
      <c r="J6" s="10" t="s">
        <v>103</v>
      </c>
      <c r="K6" s="10" t="s">
        <v>105</v>
      </c>
    </row>
    <row r="7" spans="1:12" s="10" customFormat="1" x14ac:dyDescent="0.25">
      <c r="A7" s="39">
        <v>1005</v>
      </c>
      <c r="B7" s="33">
        <v>43616</v>
      </c>
      <c r="C7" s="32">
        <v>555</v>
      </c>
      <c r="D7" s="39" t="s">
        <v>9</v>
      </c>
      <c r="E7" s="9" t="s">
        <v>17</v>
      </c>
      <c r="F7" s="48" t="s">
        <v>5</v>
      </c>
      <c r="G7" s="49">
        <v>2</v>
      </c>
      <c r="J7" s="48" t="s">
        <v>5</v>
      </c>
      <c r="K7" s="49">
        <v>2</v>
      </c>
    </row>
    <row r="8" spans="1:12" s="10" customFormat="1" x14ac:dyDescent="0.25">
      <c r="A8" s="39">
        <v>1006</v>
      </c>
      <c r="B8" s="33">
        <v>43616</v>
      </c>
      <c r="C8" s="32">
        <v>666</v>
      </c>
      <c r="D8" s="39" t="s">
        <v>10</v>
      </c>
      <c r="E8" s="9" t="s">
        <v>17</v>
      </c>
      <c r="F8" s="48" t="s">
        <v>6</v>
      </c>
      <c r="G8" s="49">
        <v>2</v>
      </c>
      <c r="J8" s="48" t="s">
        <v>6</v>
      </c>
      <c r="K8" s="49">
        <v>1</v>
      </c>
    </row>
    <row r="9" spans="1:12" s="10" customFormat="1" x14ac:dyDescent="0.25">
      <c r="A9" s="39">
        <v>2001</v>
      </c>
      <c r="B9" s="41">
        <v>43616</v>
      </c>
      <c r="C9" s="39">
        <v>777</v>
      </c>
      <c r="D9" s="39" t="s">
        <v>5</v>
      </c>
      <c r="E9" s="9" t="s">
        <v>17</v>
      </c>
      <c r="F9" s="48" t="s">
        <v>9</v>
      </c>
      <c r="G9" s="49">
        <v>1</v>
      </c>
      <c r="J9" s="48" t="s">
        <v>7</v>
      </c>
      <c r="K9" s="49">
        <v>1</v>
      </c>
    </row>
    <row r="10" spans="1:12" s="10" customFormat="1" x14ac:dyDescent="0.25">
      <c r="A10" s="39">
        <v>2002</v>
      </c>
      <c r="B10" s="41">
        <v>43616</v>
      </c>
      <c r="C10" s="39">
        <v>888</v>
      </c>
      <c r="D10" s="39" t="s">
        <v>6</v>
      </c>
      <c r="E10" s="9" t="s">
        <v>17</v>
      </c>
      <c r="F10" s="48" t="s">
        <v>10</v>
      </c>
      <c r="G10" s="49">
        <v>1</v>
      </c>
      <c r="J10" s="48" t="s">
        <v>8</v>
      </c>
      <c r="K10" s="49">
        <v>2</v>
      </c>
    </row>
    <row r="11" spans="1:12" s="10" customFormat="1" x14ac:dyDescent="0.25">
      <c r="A11" s="39">
        <v>2005</v>
      </c>
      <c r="B11" s="41">
        <v>43616</v>
      </c>
      <c r="C11" s="39">
        <v>999</v>
      </c>
      <c r="D11" s="39" t="s">
        <v>8</v>
      </c>
      <c r="E11" s="15" t="s">
        <v>98</v>
      </c>
      <c r="F11" s="48" t="s">
        <v>104</v>
      </c>
      <c r="G11" s="49">
        <v>6</v>
      </c>
      <c r="J11" s="48" t="s">
        <v>9</v>
      </c>
      <c r="K11" s="49">
        <v>1</v>
      </c>
    </row>
    <row r="12" spans="1:12" s="10" customFormat="1" x14ac:dyDescent="0.25">
      <c r="A12" s="39">
        <v>2004</v>
      </c>
      <c r="B12" s="41">
        <v>43616</v>
      </c>
      <c r="C12" s="39">
        <v>1111</v>
      </c>
      <c r="D12" s="39" t="s">
        <v>10</v>
      </c>
      <c r="E12" s="15" t="s">
        <v>98</v>
      </c>
      <c r="J12" s="48" t="s">
        <v>10</v>
      </c>
      <c r="K12" s="49">
        <v>1</v>
      </c>
    </row>
    <row r="13" spans="1:12" s="10" customFormat="1" ht="15" customHeight="1" x14ac:dyDescent="0.25">
      <c r="A13" s="38">
        <v>1001</v>
      </c>
      <c r="B13" s="35">
        <v>43646</v>
      </c>
      <c r="C13" s="34">
        <v>99</v>
      </c>
      <c r="D13" s="38" t="s">
        <v>5</v>
      </c>
      <c r="E13" s="40" t="s">
        <v>17</v>
      </c>
      <c r="F13" s="50" t="s">
        <v>109</v>
      </c>
      <c r="G13" s="50"/>
      <c r="J13" s="48" t="s">
        <v>104</v>
      </c>
      <c r="K13" s="49">
        <v>8</v>
      </c>
    </row>
    <row r="14" spans="1:12" s="10" customFormat="1" x14ac:dyDescent="0.25">
      <c r="A14" s="39">
        <v>1002</v>
      </c>
      <c r="B14" s="33">
        <v>43646</v>
      </c>
      <c r="C14" s="30">
        <v>199</v>
      </c>
      <c r="D14" s="39" t="s">
        <v>6</v>
      </c>
      <c r="E14" s="9" t="s">
        <v>17</v>
      </c>
      <c r="F14" s="50"/>
      <c r="G14" s="50"/>
    </row>
    <row r="15" spans="1:12" s="10" customFormat="1" x14ac:dyDescent="0.25">
      <c r="A15" s="39">
        <v>1003</v>
      </c>
      <c r="B15" s="33">
        <v>43646</v>
      </c>
      <c r="C15" s="30">
        <v>299</v>
      </c>
      <c r="D15" s="39" t="s">
        <v>7</v>
      </c>
      <c r="E15" s="9" t="s">
        <v>17</v>
      </c>
      <c r="F15" s="50"/>
      <c r="G15" s="50"/>
      <c r="J15" s="50" t="s">
        <v>110</v>
      </c>
      <c r="K15" s="50"/>
    </row>
    <row r="16" spans="1:12" s="10" customFormat="1" x14ac:dyDescent="0.25">
      <c r="A16" s="39">
        <v>1004</v>
      </c>
      <c r="B16" s="33">
        <v>43646</v>
      </c>
      <c r="C16" s="30">
        <v>399</v>
      </c>
      <c r="D16" s="39" t="s">
        <v>8</v>
      </c>
      <c r="E16" s="9" t="s">
        <v>17</v>
      </c>
      <c r="F16" s="50"/>
      <c r="G16" s="50"/>
      <c r="J16" s="50"/>
      <c r="K16" s="50"/>
    </row>
    <row r="17" spans="1:13" s="10" customFormat="1" x14ac:dyDescent="0.25">
      <c r="A17" s="39">
        <v>1005</v>
      </c>
      <c r="B17" s="33">
        <v>43646</v>
      </c>
      <c r="C17" s="32">
        <v>499</v>
      </c>
      <c r="D17" s="39" t="s">
        <v>9</v>
      </c>
      <c r="E17" s="9" t="s">
        <v>17</v>
      </c>
      <c r="F17" s="50"/>
      <c r="G17" s="50"/>
      <c r="J17" s="50"/>
      <c r="K17" s="50"/>
    </row>
    <row r="18" spans="1:13" s="10" customFormat="1" x14ac:dyDescent="0.25">
      <c r="A18" s="39">
        <v>1006</v>
      </c>
      <c r="B18" s="33">
        <v>43646</v>
      </c>
      <c r="C18" s="32">
        <v>599</v>
      </c>
      <c r="D18" s="39" t="s">
        <v>10</v>
      </c>
      <c r="E18" s="9" t="s">
        <v>17</v>
      </c>
      <c r="J18" s="50"/>
      <c r="K18" s="50"/>
    </row>
    <row r="19" spans="1:13" s="10" customFormat="1" x14ac:dyDescent="0.25">
      <c r="A19" s="39">
        <v>2001</v>
      </c>
      <c r="B19" s="33">
        <v>43646</v>
      </c>
      <c r="C19" s="30">
        <v>699</v>
      </c>
      <c r="D19" s="39" t="s">
        <v>5</v>
      </c>
      <c r="E19" s="15" t="s">
        <v>96</v>
      </c>
      <c r="F19" s="14"/>
      <c r="G19" s="14"/>
      <c r="J19" s="50"/>
      <c r="K19" s="50"/>
    </row>
    <row r="20" spans="1:13" s="10" customFormat="1" x14ac:dyDescent="0.25">
      <c r="A20" s="39">
        <v>2002</v>
      </c>
      <c r="B20" s="33">
        <v>43646</v>
      </c>
      <c r="C20" s="30">
        <v>799</v>
      </c>
      <c r="D20" s="39" t="s">
        <v>6</v>
      </c>
      <c r="E20" s="15" t="s">
        <v>96</v>
      </c>
      <c r="F20" s="14"/>
      <c r="G20" s="14"/>
      <c r="I20" s="21"/>
      <c r="J20" s="31"/>
      <c r="L20" s="21"/>
    </row>
    <row r="21" spans="1:13" s="10" customFormat="1" x14ac:dyDescent="0.25">
      <c r="A21" s="39">
        <v>2006</v>
      </c>
      <c r="B21" s="41">
        <v>43646</v>
      </c>
      <c r="C21" s="39">
        <v>899</v>
      </c>
      <c r="D21" s="39" t="s">
        <v>7</v>
      </c>
      <c r="E21" s="46" t="s">
        <v>99</v>
      </c>
      <c r="J21" s="31"/>
    </row>
    <row r="22" spans="1:13" s="10" customFormat="1" x14ac:dyDescent="0.25">
      <c r="A22" s="38">
        <v>1001</v>
      </c>
      <c r="B22" s="36">
        <v>43677</v>
      </c>
      <c r="C22" s="37">
        <v>100</v>
      </c>
      <c r="D22" s="38" t="s">
        <v>5</v>
      </c>
      <c r="E22" s="40" t="s">
        <v>17</v>
      </c>
      <c r="J22" s="31"/>
    </row>
    <row r="23" spans="1:13" s="10" customFormat="1" x14ac:dyDescent="0.25">
      <c r="A23" s="39">
        <v>1002</v>
      </c>
      <c r="B23" s="31">
        <v>43677</v>
      </c>
      <c r="C23" s="32">
        <v>200</v>
      </c>
      <c r="D23" s="39" t="s">
        <v>6</v>
      </c>
      <c r="E23" s="9" t="s">
        <v>17</v>
      </c>
      <c r="F23" s="44" t="s">
        <v>119</v>
      </c>
      <c r="J23" s="44" t="s">
        <v>119</v>
      </c>
    </row>
    <row r="24" spans="1:13" s="10" customFormat="1" x14ac:dyDescent="0.25">
      <c r="A24" s="39">
        <v>1003</v>
      </c>
      <c r="B24" s="31">
        <v>43677</v>
      </c>
      <c r="C24" s="32">
        <v>300</v>
      </c>
      <c r="D24" s="39" t="s">
        <v>7</v>
      </c>
      <c r="E24" s="9" t="s">
        <v>17</v>
      </c>
      <c r="F24" s="52" t="s">
        <v>116</v>
      </c>
      <c r="G24" s="52"/>
      <c r="J24" s="21" t="s">
        <v>117</v>
      </c>
      <c r="K24" s="21"/>
    </row>
    <row r="25" spans="1:13" s="10" customFormat="1" x14ac:dyDescent="0.25">
      <c r="A25" s="39">
        <v>1004</v>
      </c>
      <c r="B25" s="31">
        <v>43677</v>
      </c>
      <c r="C25" s="32">
        <v>400</v>
      </c>
      <c r="D25" s="39" t="s">
        <v>8</v>
      </c>
      <c r="E25" s="9" t="s">
        <v>17</v>
      </c>
      <c r="F25" s="10" t="s">
        <v>102</v>
      </c>
      <c r="G25" s="10" t="s">
        <v>106</v>
      </c>
      <c r="J25" s="10" t="s">
        <v>102</v>
      </c>
      <c r="K25" s="10" t="s">
        <v>106</v>
      </c>
    </row>
    <row r="26" spans="1:13" s="10" customFormat="1" x14ac:dyDescent="0.25">
      <c r="A26" s="39">
        <v>1005</v>
      </c>
      <c r="B26" s="31">
        <v>43677</v>
      </c>
      <c r="C26" s="32">
        <v>500</v>
      </c>
      <c r="D26" s="39" t="s">
        <v>9</v>
      </c>
      <c r="E26" s="15" t="s">
        <v>94</v>
      </c>
      <c r="F26" s="10" t="s">
        <v>4</v>
      </c>
      <c r="G26" s="10" t="s">
        <v>106</v>
      </c>
      <c r="I26" s="21"/>
      <c r="J26" s="10" t="s">
        <v>4</v>
      </c>
      <c r="K26" s="10" t="s">
        <v>106</v>
      </c>
      <c r="L26" s="14"/>
    </row>
    <row r="27" spans="1:13" s="10" customFormat="1" x14ac:dyDescent="0.25">
      <c r="A27" s="39">
        <v>1006</v>
      </c>
      <c r="B27" s="31">
        <v>43677</v>
      </c>
      <c r="C27" s="32">
        <v>600</v>
      </c>
      <c r="D27" s="39" t="s">
        <v>10</v>
      </c>
      <c r="E27" s="15" t="s">
        <v>94</v>
      </c>
    </row>
    <row r="28" spans="1:13" s="10" customFormat="1" x14ac:dyDescent="0.25">
      <c r="A28" s="39">
        <v>2003</v>
      </c>
      <c r="B28" s="42">
        <v>43677</v>
      </c>
      <c r="C28" s="43">
        <v>700</v>
      </c>
      <c r="D28" s="39" t="s">
        <v>5</v>
      </c>
      <c r="E28" s="45" t="s">
        <v>97</v>
      </c>
      <c r="F28" s="10" t="s">
        <v>103</v>
      </c>
      <c r="G28" s="10" t="s">
        <v>105</v>
      </c>
      <c r="J28" s="10" t="s">
        <v>103</v>
      </c>
      <c r="K28" s="10" t="s">
        <v>105</v>
      </c>
    </row>
    <row r="29" spans="1:13" s="10" customFormat="1" x14ac:dyDescent="0.25">
      <c r="A29" s="39">
        <v>2006</v>
      </c>
      <c r="B29" s="31">
        <v>43677</v>
      </c>
      <c r="C29" s="30">
        <v>800</v>
      </c>
      <c r="D29" s="39" t="s">
        <v>7</v>
      </c>
      <c r="E29" s="9" t="s">
        <v>17</v>
      </c>
      <c r="F29" s="48" t="s">
        <v>5</v>
      </c>
      <c r="G29" s="49">
        <v>2</v>
      </c>
      <c r="J29" s="48" t="s">
        <v>5</v>
      </c>
      <c r="K29" s="49">
        <v>2</v>
      </c>
    </row>
    <row r="30" spans="1:13" s="10" customFormat="1" x14ac:dyDescent="0.25">
      <c r="A30" s="39">
        <v>2007</v>
      </c>
      <c r="B30" s="31">
        <v>43677</v>
      </c>
      <c r="C30" s="30">
        <v>900</v>
      </c>
      <c r="D30" s="39" t="s">
        <v>6</v>
      </c>
      <c r="E30" s="45" t="s">
        <v>97</v>
      </c>
      <c r="F30" s="48" t="s">
        <v>6</v>
      </c>
      <c r="G30" s="49">
        <v>2</v>
      </c>
      <c r="J30" s="48" t="s">
        <v>6</v>
      </c>
      <c r="K30" s="49">
        <v>1</v>
      </c>
    </row>
    <row r="31" spans="1:13" s="10" customFormat="1" x14ac:dyDescent="0.25">
      <c r="A31" s="38">
        <v>1001</v>
      </c>
      <c r="B31" s="36">
        <v>43708</v>
      </c>
      <c r="C31" s="37">
        <v>101</v>
      </c>
      <c r="D31" s="38" t="s">
        <v>5</v>
      </c>
      <c r="E31" s="47" t="s">
        <v>100</v>
      </c>
      <c r="F31" s="48" t="s">
        <v>9</v>
      </c>
      <c r="G31" s="49">
        <v>1</v>
      </c>
      <c r="J31" s="48" t="s">
        <v>8</v>
      </c>
      <c r="K31" s="49">
        <v>1</v>
      </c>
    </row>
    <row r="32" spans="1:13" s="10" customFormat="1" x14ac:dyDescent="0.25">
      <c r="A32" s="39">
        <v>1002</v>
      </c>
      <c r="B32" s="31">
        <v>43708</v>
      </c>
      <c r="C32" s="32">
        <v>202</v>
      </c>
      <c r="D32" s="39" t="s">
        <v>6</v>
      </c>
      <c r="E32" s="15" t="s">
        <v>100</v>
      </c>
      <c r="F32" s="48" t="s">
        <v>10</v>
      </c>
      <c r="G32" s="49">
        <v>1</v>
      </c>
      <c r="J32" s="48" t="s">
        <v>9</v>
      </c>
      <c r="K32" s="49">
        <v>1</v>
      </c>
      <c r="M32" s="21"/>
    </row>
    <row r="33" spans="1:13" s="10" customFormat="1" x14ac:dyDescent="0.25">
      <c r="A33" s="39">
        <v>1003</v>
      </c>
      <c r="B33" s="31">
        <v>43708</v>
      </c>
      <c r="C33" s="32">
        <v>303</v>
      </c>
      <c r="D33" s="39" t="s">
        <v>7</v>
      </c>
      <c r="E33" t="s">
        <v>17</v>
      </c>
      <c r="F33" s="48" t="s">
        <v>104</v>
      </c>
      <c r="G33" s="49">
        <v>6</v>
      </c>
      <c r="J33" s="48" t="s">
        <v>10</v>
      </c>
      <c r="K33" s="49">
        <v>1</v>
      </c>
      <c r="M33" s="21"/>
    </row>
    <row r="34" spans="1:13" s="10" customFormat="1" x14ac:dyDescent="0.25">
      <c r="A34" s="39">
        <v>1004</v>
      </c>
      <c r="B34" s="31">
        <v>43708</v>
      </c>
      <c r="C34" s="32">
        <v>404</v>
      </c>
      <c r="D34" s="39" t="s">
        <v>8</v>
      </c>
      <c r="E34" t="s">
        <v>17</v>
      </c>
      <c r="J34" s="48" t="s">
        <v>104</v>
      </c>
      <c r="K34" s="49">
        <v>6</v>
      </c>
    </row>
    <row r="35" spans="1:13" s="10" customFormat="1" x14ac:dyDescent="0.25">
      <c r="A35" s="39">
        <v>1007</v>
      </c>
      <c r="B35" s="31">
        <v>43708</v>
      </c>
      <c r="C35" s="32">
        <v>505</v>
      </c>
      <c r="D35" s="39" t="s">
        <v>9</v>
      </c>
      <c r="E35" s="45" t="s">
        <v>95</v>
      </c>
      <c r="J35"/>
      <c r="K35"/>
    </row>
    <row r="36" spans="1:13" s="10" customFormat="1" x14ac:dyDescent="0.25">
      <c r="A36" s="39">
        <v>1008</v>
      </c>
      <c r="B36" s="31">
        <v>43708</v>
      </c>
      <c r="C36" s="32">
        <v>606</v>
      </c>
      <c r="D36" s="39" t="s">
        <v>10</v>
      </c>
      <c r="E36" s="45" t="s">
        <v>95</v>
      </c>
    </row>
    <row r="37" spans="1:13" s="10" customFormat="1" x14ac:dyDescent="0.25">
      <c r="A37" s="39">
        <v>2003</v>
      </c>
      <c r="B37" s="31">
        <v>43708</v>
      </c>
      <c r="C37" s="32">
        <v>707</v>
      </c>
      <c r="D37" s="39" t="s">
        <v>5</v>
      </c>
      <c r="E37" t="s">
        <v>17</v>
      </c>
    </row>
    <row r="38" spans="1:13" s="10" customFormat="1" x14ac:dyDescent="0.25">
      <c r="A38" s="39">
        <v>2006</v>
      </c>
      <c r="B38" s="31">
        <v>43708</v>
      </c>
      <c r="C38" s="32">
        <v>808</v>
      </c>
      <c r="D38" s="39" t="s">
        <v>7</v>
      </c>
      <c r="E38" t="s">
        <v>17</v>
      </c>
    </row>
    <row r="39" spans="1:13" s="10" customFormat="1" x14ac:dyDescent="0.25">
      <c r="A39" s="39">
        <v>2007</v>
      </c>
      <c r="B39" s="31">
        <v>43708</v>
      </c>
      <c r="C39" s="32">
        <v>909</v>
      </c>
      <c r="D39" s="39" t="s">
        <v>6</v>
      </c>
      <c r="E39" t="s">
        <v>17</v>
      </c>
    </row>
    <row r="40" spans="1:13" s="10" customFormat="1" x14ac:dyDescent="0.25">
      <c r="A40" s="39">
        <v>2008</v>
      </c>
      <c r="B40" s="31">
        <v>43708</v>
      </c>
      <c r="C40" s="32">
        <v>1001</v>
      </c>
      <c r="D40" s="39" t="s">
        <v>8</v>
      </c>
      <c r="E40" s="45" t="s">
        <v>95</v>
      </c>
    </row>
    <row r="41" spans="1:13" s="10" customFormat="1" x14ac:dyDescent="0.25">
      <c r="A41" s="39">
        <v>2009</v>
      </c>
      <c r="B41" s="31">
        <v>43708</v>
      </c>
      <c r="C41" s="32">
        <v>2002</v>
      </c>
      <c r="D41" s="39" t="s">
        <v>5</v>
      </c>
      <c r="E41" s="45" t="s">
        <v>95</v>
      </c>
    </row>
    <row r="42" spans="1:13" s="10" customFormat="1" x14ac:dyDescent="0.25">
      <c r="A42" s="38">
        <v>1003</v>
      </c>
      <c r="B42" s="36">
        <v>43738</v>
      </c>
      <c r="C42" s="37">
        <v>330</v>
      </c>
      <c r="D42" s="38" t="s">
        <v>7</v>
      </c>
      <c r="E42" s="19" t="s">
        <v>17</v>
      </c>
    </row>
    <row r="43" spans="1:13" s="10" customFormat="1" x14ac:dyDescent="0.25">
      <c r="A43" s="39">
        <v>1004</v>
      </c>
      <c r="B43" s="31">
        <v>43738</v>
      </c>
      <c r="C43" s="32">
        <v>440</v>
      </c>
      <c r="D43" s="39" t="s">
        <v>8</v>
      </c>
      <c r="E43" t="s">
        <v>17</v>
      </c>
    </row>
    <row r="44" spans="1:13" s="10" customFormat="1" x14ac:dyDescent="0.25">
      <c r="A44" s="39">
        <v>1007</v>
      </c>
      <c r="B44" s="31">
        <v>43738</v>
      </c>
      <c r="C44" s="32">
        <v>550</v>
      </c>
      <c r="D44" s="39" t="s">
        <v>9</v>
      </c>
      <c r="E44" t="s">
        <v>17</v>
      </c>
    </row>
    <row r="45" spans="1:13" s="10" customFormat="1" x14ac:dyDescent="0.25">
      <c r="A45" s="39">
        <v>1008</v>
      </c>
      <c r="B45" s="31">
        <v>43738</v>
      </c>
      <c r="C45" s="32">
        <v>660</v>
      </c>
      <c r="D45" s="39" t="s">
        <v>10</v>
      </c>
      <c r="E45" t="s">
        <v>17</v>
      </c>
    </row>
    <row r="46" spans="1:13" s="10" customFormat="1" x14ac:dyDescent="0.25">
      <c r="A46" s="39">
        <v>2003</v>
      </c>
      <c r="B46" s="31">
        <v>43738</v>
      </c>
      <c r="C46" s="32">
        <v>770</v>
      </c>
      <c r="D46" s="39" t="s">
        <v>5</v>
      </c>
      <c r="E46" t="s">
        <v>17</v>
      </c>
    </row>
    <row r="47" spans="1:13" s="10" customFormat="1" x14ac:dyDescent="0.25">
      <c r="A47" s="39">
        <v>2006</v>
      </c>
      <c r="B47" s="31">
        <v>43738</v>
      </c>
      <c r="C47" s="32">
        <v>880</v>
      </c>
      <c r="D47" s="39" t="s">
        <v>7</v>
      </c>
      <c r="E47" t="s">
        <v>17</v>
      </c>
    </row>
    <row r="48" spans="1:13" s="10" customFormat="1" x14ac:dyDescent="0.25">
      <c r="A48" s="39">
        <v>2007</v>
      </c>
      <c r="B48" s="31">
        <v>43738</v>
      </c>
      <c r="C48" s="32">
        <v>990</v>
      </c>
      <c r="D48" s="39" t="s">
        <v>6</v>
      </c>
      <c r="E48" t="s">
        <v>17</v>
      </c>
    </row>
    <row r="49" spans="1:5" s="10" customFormat="1" x14ac:dyDescent="0.25">
      <c r="A49" s="39">
        <v>2008</v>
      </c>
      <c r="B49" s="31">
        <v>43738</v>
      </c>
      <c r="C49" s="32">
        <v>1100</v>
      </c>
      <c r="D49" s="39" t="s">
        <v>8</v>
      </c>
      <c r="E49" t="s">
        <v>17</v>
      </c>
    </row>
    <row r="50" spans="1:5" s="10" customFormat="1" x14ac:dyDescent="0.25">
      <c r="A50" s="39">
        <v>2009</v>
      </c>
      <c r="B50" s="31">
        <v>43738</v>
      </c>
      <c r="C50" s="32">
        <v>2100</v>
      </c>
      <c r="D50" s="39" t="s">
        <v>5</v>
      </c>
      <c r="E50" t="s">
        <v>17</v>
      </c>
    </row>
    <row r="51" spans="1:5" s="10" customFormat="1" x14ac:dyDescent="0.25">
      <c r="A51" s="39">
        <v>2010</v>
      </c>
      <c r="B51" s="31">
        <v>43738</v>
      </c>
      <c r="C51" s="32">
        <v>3100</v>
      </c>
      <c r="D51" s="39" t="s">
        <v>7</v>
      </c>
      <c r="E51" s="45" t="s">
        <v>101</v>
      </c>
    </row>
    <row r="52" spans="1:5" s="10" customFormat="1" x14ac:dyDescent="0.25">
      <c r="A52" s="39">
        <v>2011</v>
      </c>
      <c r="B52" s="31">
        <v>43738</v>
      </c>
      <c r="C52" s="32">
        <v>4100</v>
      </c>
      <c r="D52" s="39" t="s">
        <v>8</v>
      </c>
      <c r="E52" s="45" t="s">
        <v>101</v>
      </c>
    </row>
    <row r="53" spans="1:5" s="10" customFormat="1" x14ac:dyDescent="0.25">
      <c r="A53"/>
      <c r="B53"/>
      <c r="C53"/>
      <c r="D53"/>
      <c r="E53"/>
    </row>
    <row r="54" spans="1:5" s="10" customFormat="1" x14ac:dyDescent="0.25">
      <c r="A54"/>
      <c r="B54"/>
      <c r="C54"/>
      <c r="D54"/>
      <c r="E54"/>
    </row>
  </sheetData>
  <mergeCells count="4">
    <mergeCell ref="F13:G17"/>
    <mergeCell ref="F2:G2"/>
    <mergeCell ref="J15:K19"/>
    <mergeCell ref="F24:G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opLeftCell="L40" workbookViewId="0">
      <selection activeCell="L40" sqref="L40"/>
    </sheetView>
  </sheetViews>
  <sheetFormatPr defaultRowHeight="15" x14ac:dyDescent="0.25"/>
  <cols>
    <col min="1" max="1" width="11.5703125" hidden="1" customWidth="1"/>
    <col min="2" max="2" width="14.28515625" hidden="1" customWidth="1"/>
    <col min="3" max="3" width="20.85546875" hidden="1" customWidth="1"/>
    <col min="4" max="4" width="0" hidden="1" customWidth="1"/>
    <col min="5" max="5" width="6.7109375" hidden="1" customWidth="1"/>
    <col min="6" max="6" width="0" hidden="1" customWidth="1"/>
    <col min="7" max="7" width="19.7109375" hidden="1" customWidth="1"/>
    <col min="8" max="8" width="20.85546875" hidden="1" customWidth="1"/>
    <col min="9" max="9" width="0" hidden="1" customWidth="1"/>
    <col min="10" max="10" width="4.42578125" style="10" hidden="1" customWidth="1"/>
    <col min="11" max="11" width="2.5703125" style="24" hidden="1" customWidth="1"/>
    <col min="13" max="13" width="24.28515625" bestFit="1" customWidth="1"/>
    <col min="14" max="14" width="28.42578125" customWidth="1"/>
    <col min="15" max="15" width="19.85546875" customWidth="1"/>
  </cols>
  <sheetData>
    <row r="1" spans="1:15" x14ac:dyDescent="0.25">
      <c r="A1" t="s">
        <v>31</v>
      </c>
      <c r="N1" s="13" t="s">
        <v>114</v>
      </c>
    </row>
    <row r="2" spans="1:15" x14ac:dyDescent="0.25">
      <c r="A2" t="s">
        <v>24</v>
      </c>
      <c r="B2" t="s">
        <v>4</v>
      </c>
      <c r="C2" t="s">
        <v>0</v>
      </c>
      <c r="D2" t="s">
        <v>1</v>
      </c>
      <c r="E2" t="s">
        <v>2</v>
      </c>
      <c r="F2" t="s">
        <v>3</v>
      </c>
      <c r="N2" s="13" t="s">
        <v>87</v>
      </c>
    </row>
    <row r="3" spans="1:15" x14ac:dyDescent="0.25">
      <c r="A3" s="5">
        <v>1001</v>
      </c>
      <c r="B3" s="2">
        <v>43585</v>
      </c>
      <c r="C3" s="1">
        <v>100</v>
      </c>
      <c r="D3" s="5" t="s">
        <v>5</v>
      </c>
      <c r="E3" s="1">
        <v>30</v>
      </c>
      <c r="F3" s="1" t="s">
        <v>11</v>
      </c>
      <c r="N3" s="13" t="s">
        <v>68</v>
      </c>
    </row>
    <row r="4" spans="1:15" x14ac:dyDescent="0.25">
      <c r="A4" s="1">
        <v>1002</v>
      </c>
      <c r="B4" s="2">
        <v>43585</v>
      </c>
      <c r="C4" s="1">
        <v>200</v>
      </c>
      <c r="D4" s="1" t="s">
        <v>6</v>
      </c>
      <c r="E4" s="1">
        <v>40</v>
      </c>
      <c r="F4" s="1" t="s">
        <v>12</v>
      </c>
      <c r="L4" s="13" t="s">
        <v>82</v>
      </c>
    </row>
    <row r="5" spans="1:15" x14ac:dyDescent="0.25">
      <c r="A5" s="1">
        <v>1003</v>
      </c>
      <c r="B5" s="2">
        <v>43585</v>
      </c>
      <c r="C5" s="1">
        <v>300</v>
      </c>
      <c r="D5" s="1" t="s">
        <v>7</v>
      </c>
      <c r="E5" s="1">
        <v>50</v>
      </c>
      <c r="F5" s="1" t="s">
        <v>13</v>
      </c>
      <c r="L5" t="s">
        <v>1</v>
      </c>
      <c r="M5" t="s">
        <v>45</v>
      </c>
      <c r="N5" s="19" t="s">
        <v>47</v>
      </c>
    </row>
    <row r="6" spans="1:15" x14ac:dyDescent="0.25">
      <c r="A6" s="1">
        <v>1004</v>
      </c>
      <c r="B6" s="2">
        <v>43585</v>
      </c>
      <c r="C6" s="1">
        <v>400</v>
      </c>
      <c r="D6" s="1" t="s">
        <v>8</v>
      </c>
      <c r="E6" s="1">
        <v>60</v>
      </c>
      <c r="F6" s="1" t="s">
        <v>14</v>
      </c>
      <c r="L6" s="5" t="s">
        <v>5</v>
      </c>
      <c r="M6">
        <v>0</v>
      </c>
      <c r="N6" s="19" t="s">
        <v>46</v>
      </c>
      <c r="O6" t="s">
        <v>54</v>
      </c>
    </row>
    <row r="7" spans="1:15" x14ac:dyDescent="0.25">
      <c r="A7" s="1">
        <v>1005</v>
      </c>
      <c r="B7" s="2">
        <v>43585</v>
      </c>
      <c r="C7" s="1">
        <v>500</v>
      </c>
      <c r="D7" s="1" t="s">
        <v>9</v>
      </c>
      <c r="E7" s="1">
        <v>70</v>
      </c>
      <c r="F7" s="1" t="s">
        <v>15</v>
      </c>
      <c r="G7" t="s">
        <v>33</v>
      </c>
      <c r="L7" s="1" t="s">
        <v>6</v>
      </c>
      <c r="M7">
        <v>32</v>
      </c>
      <c r="N7" s="19" t="s">
        <v>48</v>
      </c>
    </row>
    <row r="8" spans="1:15" x14ac:dyDescent="0.25">
      <c r="A8" s="1">
        <v>1006</v>
      </c>
      <c r="B8" s="2">
        <v>43585</v>
      </c>
      <c r="C8" s="1">
        <v>600</v>
      </c>
      <c r="D8" s="1" t="s">
        <v>10</v>
      </c>
      <c r="E8" s="1">
        <v>80</v>
      </c>
      <c r="F8" s="1" t="s">
        <v>16</v>
      </c>
      <c r="G8" t="s">
        <v>33</v>
      </c>
      <c r="L8" s="1" t="s">
        <v>7</v>
      </c>
      <c r="M8">
        <v>0</v>
      </c>
      <c r="N8" s="19" t="s">
        <v>46</v>
      </c>
    </row>
    <row r="9" spans="1:15" x14ac:dyDescent="0.25">
      <c r="A9" s="7">
        <v>1001</v>
      </c>
      <c r="B9" s="4">
        <v>43616</v>
      </c>
      <c r="C9" s="3">
        <v>101</v>
      </c>
      <c r="D9" s="6" t="s">
        <v>6</v>
      </c>
      <c r="E9" s="3">
        <v>30</v>
      </c>
      <c r="F9" s="3" t="s">
        <v>11</v>
      </c>
      <c r="G9" t="s">
        <v>17</v>
      </c>
      <c r="L9" s="1" t="s">
        <v>8</v>
      </c>
      <c r="M9">
        <v>77</v>
      </c>
      <c r="N9" s="19" t="s">
        <v>51</v>
      </c>
    </row>
    <row r="10" spans="1:15" x14ac:dyDescent="0.25">
      <c r="A10" s="3">
        <v>1002</v>
      </c>
      <c r="B10" s="4">
        <v>43616</v>
      </c>
      <c r="C10" s="3">
        <v>202</v>
      </c>
      <c r="D10" s="3" t="s">
        <v>6</v>
      </c>
      <c r="E10" s="3">
        <v>40</v>
      </c>
      <c r="F10" s="3" t="s">
        <v>12</v>
      </c>
      <c r="G10" t="s">
        <v>17</v>
      </c>
      <c r="L10" s="1" t="s">
        <v>9</v>
      </c>
      <c r="M10">
        <v>74</v>
      </c>
      <c r="N10" s="19" t="s">
        <v>50</v>
      </c>
    </row>
    <row r="11" spans="1:15" x14ac:dyDescent="0.25">
      <c r="A11" s="3">
        <v>1003</v>
      </c>
      <c r="B11" s="4">
        <v>43616</v>
      </c>
      <c r="C11" s="3">
        <v>303</v>
      </c>
      <c r="D11" s="3" t="s">
        <v>7</v>
      </c>
      <c r="E11" s="3">
        <v>50</v>
      </c>
      <c r="F11" s="3" t="s">
        <v>13</v>
      </c>
      <c r="G11" t="s">
        <v>17</v>
      </c>
      <c r="L11" s="1" t="s">
        <v>10</v>
      </c>
      <c r="M11">
        <v>64</v>
      </c>
      <c r="N11" s="19" t="s">
        <v>49</v>
      </c>
    </row>
    <row r="12" spans="1:15" x14ac:dyDescent="0.25">
      <c r="A12" s="3">
        <v>1004</v>
      </c>
      <c r="B12" s="4">
        <v>43616</v>
      </c>
      <c r="C12" s="3">
        <v>404</v>
      </c>
      <c r="D12" s="3" t="s">
        <v>8</v>
      </c>
      <c r="E12" s="3">
        <v>60</v>
      </c>
      <c r="F12" s="3" t="s">
        <v>14</v>
      </c>
      <c r="G12" t="s">
        <v>17</v>
      </c>
    </row>
    <row r="13" spans="1:15" x14ac:dyDescent="0.25">
      <c r="A13" s="3">
        <v>1007</v>
      </c>
      <c r="B13" s="4">
        <v>43616</v>
      </c>
      <c r="C13" s="3">
        <v>505</v>
      </c>
      <c r="D13" s="3" t="s">
        <v>9</v>
      </c>
      <c r="E13" s="3">
        <v>70</v>
      </c>
      <c r="F13" s="3" t="s">
        <v>15</v>
      </c>
      <c r="G13" s="9" t="s">
        <v>18</v>
      </c>
      <c r="L13" s="24"/>
      <c r="M13" s="24"/>
      <c r="N13" s="24"/>
      <c r="O13" s="24"/>
    </row>
    <row r="14" spans="1:15" x14ac:dyDescent="0.25">
      <c r="A14" s="3">
        <v>1008</v>
      </c>
      <c r="B14" s="4">
        <v>43616</v>
      </c>
      <c r="C14" s="3">
        <v>606</v>
      </c>
      <c r="D14" s="3" t="s">
        <v>10</v>
      </c>
      <c r="E14" s="3">
        <v>80</v>
      </c>
      <c r="F14" s="3" t="s">
        <v>16</v>
      </c>
      <c r="G14" s="9" t="s">
        <v>18</v>
      </c>
    </row>
    <row r="16" spans="1:15" x14ac:dyDescent="0.25">
      <c r="A16" s="8" t="s">
        <v>34</v>
      </c>
    </row>
    <row r="17" spans="1:15" x14ac:dyDescent="0.25">
      <c r="A17" s="8" t="s">
        <v>23</v>
      </c>
    </row>
    <row r="18" spans="1:15" x14ac:dyDescent="0.25">
      <c r="A18" s="8" t="s">
        <v>19</v>
      </c>
      <c r="L18" t="s">
        <v>1</v>
      </c>
      <c r="M18" t="s">
        <v>45</v>
      </c>
      <c r="N18" s="19" t="s">
        <v>47</v>
      </c>
    </row>
    <row r="19" spans="1:15" x14ac:dyDescent="0.25">
      <c r="A19" s="8" t="s">
        <v>20</v>
      </c>
      <c r="L19" s="5" t="s">
        <v>5</v>
      </c>
      <c r="M19">
        <v>0</v>
      </c>
      <c r="N19" s="19">
        <v>0</v>
      </c>
    </row>
    <row r="20" spans="1:15" x14ac:dyDescent="0.25">
      <c r="A20" s="8" t="s">
        <v>25</v>
      </c>
      <c r="L20" s="1" t="s">
        <v>6</v>
      </c>
      <c r="M20">
        <v>0</v>
      </c>
      <c r="N20" s="19">
        <v>32</v>
      </c>
    </row>
    <row r="21" spans="1:15" x14ac:dyDescent="0.25">
      <c r="A21" s="8" t="s">
        <v>21</v>
      </c>
      <c r="L21" s="1" t="s">
        <v>7</v>
      </c>
      <c r="M21">
        <v>1</v>
      </c>
      <c r="N21" s="19">
        <v>0</v>
      </c>
      <c r="O21" t="s">
        <v>52</v>
      </c>
    </row>
    <row r="22" spans="1:15" x14ac:dyDescent="0.25">
      <c r="A22" s="8" t="s">
        <v>25</v>
      </c>
      <c r="L22" s="1" t="s">
        <v>8</v>
      </c>
      <c r="M22">
        <v>69</v>
      </c>
      <c r="N22" s="19">
        <v>79</v>
      </c>
      <c r="O22" t="s">
        <v>55</v>
      </c>
    </row>
    <row r="23" spans="1:15" x14ac:dyDescent="0.25">
      <c r="A23" s="8" t="s">
        <v>22</v>
      </c>
      <c r="L23" s="1" t="s">
        <v>9</v>
      </c>
      <c r="M23">
        <v>27</v>
      </c>
      <c r="N23" s="19">
        <v>75</v>
      </c>
      <c r="O23" t="s">
        <v>56</v>
      </c>
    </row>
    <row r="24" spans="1:15" x14ac:dyDescent="0.25">
      <c r="L24" s="1" t="s">
        <v>10</v>
      </c>
      <c r="M24">
        <v>121</v>
      </c>
      <c r="N24" s="19">
        <v>90</v>
      </c>
      <c r="O24" t="s">
        <v>57</v>
      </c>
    </row>
    <row r="25" spans="1:15" x14ac:dyDescent="0.25">
      <c r="A25" s="8" t="s">
        <v>26</v>
      </c>
    </row>
    <row r="26" spans="1:15" x14ac:dyDescent="0.25">
      <c r="A26" s="8" t="s">
        <v>27</v>
      </c>
    </row>
    <row r="28" spans="1:15" x14ac:dyDescent="0.25">
      <c r="L28" s="24"/>
      <c r="M28" s="24"/>
      <c r="N28" s="24"/>
      <c r="O28" s="24"/>
    </row>
    <row r="29" spans="1:15" ht="52.5" customHeight="1" x14ac:dyDescent="0.25">
      <c r="A29" s="28" t="s">
        <v>39</v>
      </c>
      <c r="B29" s="28"/>
      <c r="C29" s="28"/>
      <c r="D29" s="28"/>
      <c r="E29" s="28"/>
      <c r="F29" s="28"/>
      <c r="G29" s="28"/>
      <c r="H29" s="28"/>
      <c r="I29" s="28"/>
      <c r="J29" s="20"/>
    </row>
    <row r="30" spans="1:15" x14ac:dyDescent="0.25">
      <c r="L30" t="s">
        <v>1</v>
      </c>
      <c r="M30" t="s">
        <v>45</v>
      </c>
      <c r="N30" s="19" t="s">
        <v>47</v>
      </c>
    </row>
    <row r="31" spans="1:15" ht="36" customHeight="1" x14ac:dyDescent="0.25">
      <c r="A31" s="28" t="s">
        <v>38</v>
      </c>
      <c r="B31" s="28"/>
      <c r="C31" s="28"/>
      <c r="D31" s="28"/>
      <c r="E31" s="28"/>
      <c r="F31" s="28"/>
      <c r="G31" s="28"/>
      <c r="H31" s="28"/>
      <c r="I31" s="28"/>
      <c r="J31" s="20"/>
      <c r="L31" s="5" t="s">
        <v>5</v>
      </c>
      <c r="M31">
        <v>2</v>
      </c>
      <c r="N31" s="19">
        <v>0</v>
      </c>
    </row>
    <row r="32" spans="1:15" x14ac:dyDescent="0.25">
      <c r="A32" s="8"/>
      <c r="L32" s="1" t="s">
        <v>6</v>
      </c>
      <c r="M32">
        <v>1</v>
      </c>
      <c r="N32" s="19">
        <v>32</v>
      </c>
    </row>
    <row r="33" spans="1:15" x14ac:dyDescent="0.25">
      <c r="L33" s="1" t="s">
        <v>7</v>
      </c>
      <c r="M33">
        <v>1</v>
      </c>
      <c r="N33" s="19">
        <v>3364</v>
      </c>
      <c r="O33" t="s">
        <v>58</v>
      </c>
    </row>
    <row r="34" spans="1:15" s="9" customFormat="1" x14ac:dyDescent="0.25">
      <c r="A34" s="12" t="s">
        <v>28</v>
      </c>
      <c r="D34" s="13" t="s">
        <v>30</v>
      </c>
      <c r="J34" s="21"/>
      <c r="K34" s="25"/>
      <c r="L34" s="1" t="s">
        <v>8</v>
      </c>
      <c r="M34">
        <v>55</v>
      </c>
      <c r="N34" s="19">
        <v>148</v>
      </c>
      <c r="O34" s="9" t="s">
        <v>59</v>
      </c>
    </row>
    <row r="35" spans="1:15" s="9" customFormat="1" x14ac:dyDescent="0.25">
      <c r="A35" s="12" t="s">
        <v>1</v>
      </c>
      <c r="B35" s="12" t="s">
        <v>36</v>
      </c>
      <c r="C35" s="12" t="s">
        <v>37</v>
      </c>
      <c r="D35" s="13" t="s">
        <v>1</v>
      </c>
      <c r="G35" s="13" t="s">
        <v>36</v>
      </c>
      <c r="H35" s="13" t="s">
        <v>37</v>
      </c>
      <c r="J35" s="21"/>
      <c r="K35" s="25"/>
      <c r="L35" s="1" t="s">
        <v>9</v>
      </c>
      <c r="M35">
        <v>50</v>
      </c>
      <c r="N35" s="19">
        <v>102</v>
      </c>
      <c r="O35" s="9" t="s">
        <v>60</v>
      </c>
    </row>
    <row r="36" spans="1:15" x14ac:dyDescent="0.25">
      <c r="A36" s="11" t="s">
        <v>5</v>
      </c>
      <c r="B36">
        <v>0</v>
      </c>
      <c r="C36" s="10">
        <v>0</v>
      </c>
      <c r="D36" s="11" t="s">
        <v>5</v>
      </c>
      <c r="E36">
        <v>0</v>
      </c>
      <c r="G36">
        <v>0</v>
      </c>
      <c r="H36" s="10">
        <v>0</v>
      </c>
      <c r="L36" s="1" t="s">
        <v>10</v>
      </c>
      <c r="M36">
        <v>86</v>
      </c>
      <c r="N36" s="19">
        <v>3420</v>
      </c>
      <c r="O36" t="s">
        <v>61</v>
      </c>
    </row>
    <row r="37" spans="1:15" s="16" customFormat="1" x14ac:dyDescent="0.25">
      <c r="A37" s="14" t="s">
        <v>6</v>
      </c>
      <c r="B37" s="15">
        <v>1</v>
      </c>
      <c r="C37" s="14">
        <v>101</v>
      </c>
      <c r="D37" s="14" t="s">
        <v>6</v>
      </c>
      <c r="E37" s="15">
        <v>1</v>
      </c>
      <c r="G37" s="15">
        <v>0</v>
      </c>
      <c r="H37" s="14">
        <v>0</v>
      </c>
      <c r="J37" s="22"/>
      <c r="K37" s="26"/>
    </row>
    <row r="38" spans="1:15" x14ac:dyDescent="0.25">
      <c r="A38" s="10" t="s">
        <v>7</v>
      </c>
      <c r="B38">
        <v>0</v>
      </c>
      <c r="C38" s="10">
        <v>0</v>
      </c>
      <c r="D38" s="10" t="s">
        <v>7</v>
      </c>
      <c r="E38">
        <v>0</v>
      </c>
      <c r="G38">
        <v>0</v>
      </c>
      <c r="H38" s="10">
        <v>0</v>
      </c>
    </row>
    <row r="39" spans="1:15" x14ac:dyDescent="0.25">
      <c r="A39" s="10" t="s">
        <v>8</v>
      </c>
      <c r="B39">
        <v>0</v>
      </c>
      <c r="C39" s="10">
        <v>0</v>
      </c>
      <c r="D39" s="10" t="s">
        <v>8</v>
      </c>
      <c r="E39">
        <v>0</v>
      </c>
      <c r="G39">
        <v>0</v>
      </c>
      <c r="H39" s="10">
        <v>0</v>
      </c>
      <c r="L39" s="24"/>
      <c r="M39" s="24"/>
      <c r="N39" s="24"/>
      <c r="O39" s="24"/>
    </row>
    <row r="40" spans="1:15" x14ac:dyDescent="0.25">
      <c r="A40" s="10" t="s">
        <v>9</v>
      </c>
      <c r="B40">
        <v>1</v>
      </c>
      <c r="C40" s="10">
        <v>505</v>
      </c>
      <c r="D40" s="10" t="s">
        <v>9</v>
      </c>
      <c r="E40">
        <v>1</v>
      </c>
      <c r="G40">
        <v>1</v>
      </c>
      <c r="H40" s="10">
        <v>505</v>
      </c>
      <c r="L40" s="13" t="s">
        <v>93</v>
      </c>
    </row>
    <row r="41" spans="1:15" x14ac:dyDescent="0.25">
      <c r="A41" s="10" t="s">
        <v>10</v>
      </c>
      <c r="B41">
        <v>1</v>
      </c>
      <c r="C41" s="10">
        <v>606</v>
      </c>
      <c r="D41" s="10" t="s">
        <v>10</v>
      </c>
      <c r="E41">
        <v>1</v>
      </c>
      <c r="G41">
        <v>1</v>
      </c>
      <c r="H41" s="10">
        <v>606</v>
      </c>
      <c r="L41" s="8" t="s">
        <v>111</v>
      </c>
    </row>
    <row r="42" spans="1:15" s="16" customFormat="1" x14ac:dyDescent="0.25">
      <c r="A42" s="14" t="s">
        <v>29</v>
      </c>
      <c r="B42" s="15">
        <f>SUM(B36:B41)</f>
        <v>3</v>
      </c>
      <c r="C42" s="17">
        <f>SUM(C36:C41)</f>
        <v>1212</v>
      </c>
      <c r="D42" s="14" t="s">
        <v>29</v>
      </c>
      <c r="E42" s="15">
        <f>SUM(E36:E41)</f>
        <v>3</v>
      </c>
      <c r="G42" s="15">
        <f>SUM(G36:G41)</f>
        <v>2</v>
      </c>
      <c r="H42" s="17">
        <f>SUM(H36:H41)</f>
        <v>1111</v>
      </c>
      <c r="J42" s="22"/>
      <c r="K42" s="26"/>
      <c r="L42" s="8" t="s">
        <v>62</v>
      </c>
    </row>
    <row r="43" spans="1:15" x14ac:dyDescent="0.25">
      <c r="L43" s="8" t="s">
        <v>63</v>
      </c>
    </row>
    <row r="44" spans="1:15" x14ac:dyDescent="0.25">
      <c r="A44" s="8" t="s">
        <v>35</v>
      </c>
      <c r="L44" s="8" t="s">
        <v>64</v>
      </c>
    </row>
    <row r="45" spans="1:15" x14ac:dyDescent="0.25">
      <c r="L45" s="8" t="s">
        <v>112</v>
      </c>
    </row>
    <row r="46" spans="1:15" x14ac:dyDescent="0.25">
      <c r="A46" s="8" t="s">
        <v>32</v>
      </c>
      <c r="L46" s="18" t="s">
        <v>113</v>
      </c>
    </row>
    <row r="47" spans="1:15" x14ac:dyDescent="0.25">
      <c r="L47" s="8" t="s">
        <v>20</v>
      </c>
    </row>
    <row r="48" spans="1:15" x14ac:dyDescent="0.25">
      <c r="L48" s="8" t="s">
        <v>65</v>
      </c>
    </row>
    <row r="49" spans="1:17" x14ac:dyDescent="0.25">
      <c r="A49" t="s">
        <v>40</v>
      </c>
      <c r="L49" s="27"/>
      <c r="M49" s="27"/>
      <c r="N49" s="27"/>
      <c r="O49" s="27"/>
    </row>
    <row r="50" spans="1:17" x14ac:dyDescent="0.25">
      <c r="A50" s="8" t="s">
        <v>42</v>
      </c>
      <c r="L50" s="13" t="s">
        <v>66</v>
      </c>
    </row>
    <row r="51" spans="1:17" ht="33.75" customHeight="1" x14ac:dyDescent="0.25">
      <c r="A51" s="29" t="s">
        <v>43</v>
      </c>
      <c r="B51" s="29"/>
      <c r="C51" s="29"/>
      <c r="D51" s="29"/>
      <c r="E51" s="29"/>
      <c r="F51" s="29"/>
      <c r="G51" s="29"/>
      <c r="H51" s="29"/>
      <c r="I51" s="29"/>
      <c r="J51" s="23"/>
    </row>
    <row r="52" spans="1:17" x14ac:dyDescent="0.25">
      <c r="A52" s="8" t="s">
        <v>44</v>
      </c>
    </row>
    <row r="53" spans="1:17" x14ac:dyDescent="0.25">
      <c r="A53" s="8" t="s">
        <v>20</v>
      </c>
      <c r="L53" t="s">
        <v>67</v>
      </c>
    </row>
    <row r="54" spans="1:17" x14ac:dyDescent="0.25">
      <c r="A54" s="8" t="s">
        <v>41</v>
      </c>
    </row>
    <row r="55" spans="1:17" x14ac:dyDescent="0.25">
      <c r="L55" t="s">
        <v>1</v>
      </c>
      <c r="M55" t="s">
        <v>45</v>
      </c>
      <c r="N55" s="19" t="s">
        <v>47</v>
      </c>
      <c r="O55" t="s">
        <v>80</v>
      </c>
      <c r="P55" t="s">
        <v>81</v>
      </c>
    </row>
    <row r="56" spans="1:17" x14ac:dyDescent="0.25">
      <c r="L56" s="5" t="s">
        <v>5</v>
      </c>
      <c r="M56">
        <v>0</v>
      </c>
      <c r="N56" s="19">
        <v>0</v>
      </c>
      <c r="O56">
        <f>M56</f>
        <v>0</v>
      </c>
      <c r="P56">
        <f>O56-N56</f>
        <v>0</v>
      </c>
    </row>
    <row r="57" spans="1:17" x14ac:dyDescent="0.25">
      <c r="L57" s="1" t="s">
        <v>6</v>
      </c>
      <c r="M57">
        <v>32</v>
      </c>
      <c r="N57" s="19">
        <v>0</v>
      </c>
      <c r="O57">
        <f t="shared" ref="O57:O61" si="0">M57</f>
        <v>32</v>
      </c>
      <c r="P57">
        <f t="shared" ref="P57:P61" si="1">O57-N57</f>
        <v>32</v>
      </c>
      <c r="Q57" t="s">
        <v>48</v>
      </c>
    </row>
    <row r="58" spans="1:17" x14ac:dyDescent="0.25">
      <c r="L58" s="1" t="s">
        <v>7</v>
      </c>
      <c r="M58">
        <v>0</v>
      </c>
      <c r="N58" s="19">
        <v>0</v>
      </c>
      <c r="O58">
        <f t="shared" si="0"/>
        <v>0</v>
      </c>
      <c r="P58">
        <f t="shared" si="1"/>
        <v>0</v>
      </c>
    </row>
    <row r="59" spans="1:17" x14ac:dyDescent="0.25">
      <c r="L59" s="1" t="s">
        <v>8</v>
      </c>
      <c r="M59">
        <v>77</v>
      </c>
      <c r="N59" s="19">
        <v>0</v>
      </c>
      <c r="O59">
        <f t="shared" si="0"/>
        <v>77</v>
      </c>
      <c r="P59">
        <f t="shared" si="1"/>
        <v>77</v>
      </c>
      <c r="Q59" t="s">
        <v>51</v>
      </c>
    </row>
    <row r="60" spans="1:17" x14ac:dyDescent="0.25">
      <c r="L60" s="1" t="s">
        <v>9</v>
      </c>
      <c r="M60">
        <v>74</v>
      </c>
      <c r="N60" s="19">
        <v>0</v>
      </c>
      <c r="O60">
        <f t="shared" si="0"/>
        <v>74</v>
      </c>
      <c r="P60">
        <f t="shared" si="1"/>
        <v>74</v>
      </c>
      <c r="Q60" t="s">
        <v>50</v>
      </c>
    </row>
    <row r="61" spans="1:17" x14ac:dyDescent="0.25">
      <c r="L61" s="1" t="s">
        <v>10</v>
      </c>
      <c r="M61">
        <v>64</v>
      </c>
      <c r="N61" s="19">
        <v>0</v>
      </c>
      <c r="O61">
        <f t="shared" si="0"/>
        <v>64</v>
      </c>
      <c r="P61">
        <f t="shared" si="1"/>
        <v>64</v>
      </c>
      <c r="Q61" t="s">
        <v>49</v>
      </c>
    </row>
    <row r="63" spans="1:17" x14ac:dyDescent="0.25">
      <c r="L63" s="27"/>
      <c r="M63" s="27"/>
      <c r="N63" s="27"/>
      <c r="O63" s="27"/>
    </row>
    <row r="67" spans="12:18" x14ac:dyDescent="0.25">
      <c r="L67" t="s">
        <v>1</v>
      </c>
      <c r="M67" t="s">
        <v>45</v>
      </c>
      <c r="N67" s="19" t="s">
        <v>47</v>
      </c>
      <c r="O67" t="s">
        <v>80</v>
      </c>
      <c r="P67" t="s">
        <v>81</v>
      </c>
      <c r="R67" s="16" t="s">
        <v>76</v>
      </c>
    </row>
    <row r="68" spans="12:18" x14ac:dyDescent="0.25">
      <c r="L68" s="5" t="s">
        <v>5</v>
      </c>
      <c r="M68">
        <v>0</v>
      </c>
      <c r="N68" s="19">
        <v>0</v>
      </c>
      <c r="O68">
        <f>M56+M68</f>
        <v>0</v>
      </c>
      <c r="P68">
        <f t="shared" ref="P68:P73" si="2">O68-N68</f>
        <v>0</v>
      </c>
    </row>
    <row r="69" spans="12:18" x14ac:dyDescent="0.25">
      <c r="L69" s="1" t="s">
        <v>6</v>
      </c>
      <c r="M69">
        <v>0</v>
      </c>
      <c r="N69" s="19">
        <v>32</v>
      </c>
      <c r="O69">
        <f t="shared" ref="O69:O73" si="3">M57+M69</f>
        <v>32</v>
      </c>
      <c r="P69">
        <f t="shared" si="2"/>
        <v>0</v>
      </c>
    </row>
    <row r="70" spans="12:18" x14ac:dyDescent="0.25">
      <c r="L70" s="1" t="s">
        <v>7</v>
      </c>
      <c r="M70">
        <v>1</v>
      </c>
      <c r="N70" s="19">
        <v>0</v>
      </c>
      <c r="O70">
        <f t="shared" si="3"/>
        <v>1</v>
      </c>
      <c r="P70">
        <f t="shared" si="2"/>
        <v>1</v>
      </c>
      <c r="Q70" t="s">
        <v>52</v>
      </c>
    </row>
    <row r="71" spans="12:18" x14ac:dyDescent="0.25">
      <c r="L71" s="1" t="s">
        <v>8</v>
      </c>
      <c r="M71">
        <v>69</v>
      </c>
      <c r="N71" s="19">
        <v>77</v>
      </c>
      <c r="O71">
        <f t="shared" si="3"/>
        <v>146</v>
      </c>
      <c r="P71">
        <f t="shared" si="2"/>
        <v>69</v>
      </c>
      <c r="Q71" t="s">
        <v>73</v>
      </c>
    </row>
    <row r="72" spans="12:18" x14ac:dyDescent="0.25">
      <c r="L72" s="1" t="s">
        <v>9</v>
      </c>
      <c r="M72">
        <v>27</v>
      </c>
      <c r="N72" s="19">
        <v>74</v>
      </c>
      <c r="O72">
        <f t="shared" si="3"/>
        <v>101</v>
      </c>
      <c r="P72">
        <f t="shared" si="2"/>
        <v>27</v>
      </c>
      <c r="Q72" t="s">
        <v>74</v>
      </c>
    </row>
    <row r="73" spans="12:18" x14ac:dyDescent="0.25">
      <c r="L73" s="1" t="s">
        <v>10</v>
      </c>
      <c r="M73">
        <v>121</v>
      </c>
      <c r="N73" s="19">
        <v>64</v>
      </c>
      <c r="O73">
        <f t="shared" si="3"/>
        <v>185</v>
      </c>
      <c r="P73">
        <f t="shared" si="2"/>
        <v>121</v>
      </c>
      <c r="Q73" t="s">
        <v>75</v>
      </c>
    </row>
    <row r="76" spans="12:18" x14ac:dyDescent="0.25">
      <c r="L76" s="27"/>
      <c r="M76" s="27"/>
      <c r="N76" s="27"/>
      <c r="O76" s="27"/>
    </row>
    <row r="80" spans="12:18" x14ac:dyDescent="0.25">
      <c r="L80" t="s">
        <v>1</v>
      </c>
      <c r="M80" t="s">
        <v>45</v>
      </c>
      <c r="N80" s="19" t="s">
        <v>47</v>
      </c>
      <c r="O80" t="s">
        <v>80</v>
      </c>
      <c r="P80" t="s">
        <v>81</v>
      </c>
    </row>
    <row r="81" spans="12:21" x14ac:dyDescent="0.25">
      <c r="L81" s="5" t="s">
        <v>5</v>
      </c>
      <c r="M81">
        <v>2</v>
      </c>
      <c r="N81">
        <v>0</v>
      </c>
      <c r="O81">
        <f>M56+M68+M81</f>
        <v>2</v>
      </c>
      <c r="P81">
        <f t="shared" ref="P81:P86" si="4">O81-N81</f>
        <v>2</v>
      </c>
    </row>
    <row r="82" spans="12:21" x14ac:dyDescent="0.25">
      <c r="L82" s="1" t="s">
        <v>6</v>
      </c>
      <c r="M82">
        <v>1</v>
      </c>
      <c r="N82">
        <v>32</v>
      </c>
      <c r="O82">
        <f t="shared" ref="O82:O86" si="5">M57+M69+M82</f>
        <v>33</v>
      </c>
      <c r="P82">
        <f t="shared" si="4"/>
        <v>1</v>
      </c>
    </row>
    <row r="83" spans="12:21" x14ac:dyDescent="0.25">
      <c r="L83" s="1" t="s">
        <v>7</v>
      </c>
      <c r="M83">
        <v>1</v>
      </c>
      <c r="N83">
        <v>30</v>
      </c>
      <c r="O83">
        <f t="shared" si="5"/>
        <v>2</v>
      </c>
      <c r="P83">
        <f t="shared" si="4"/>
        <v>-28</v>
      </c>
      <c r="Q83" t="s">
        <v>69</v>
      </c>
    </row>
    <row r="84" spans="12:21" x14ac:dyDescent="0.25">
      <c r="L84" s="1" t="s">
        <v>8</v>
      </c>
      <c r="M84">
        <v>55</v>
      </c>
      <c r="N84">
        <v>146</v>
      </c>
      <c r="O84">
        <f t="shared" si="5"/>
        <v>201</v>
      </c>
      <c r="P84">
        <f t="shared" si="4"/>
        <v>55</v>
      </c>
      <c r="Q84" s="9" t="s">
        <v>70</v>
      </c>
      <c r="R84" s="9"/>
      <c r="U84" t="s">
        <v>77</v>
      </c>
    </row>
    <row r="85" spans="12:21" x14ac:dyDescent="0.25">
      <c r="L85" s="1" t="s">
        <v>9</v>
      </c>
      <c r="M85">
        <v>50</v>
      </c>
      <c r="N85">
        <v>101</v>
      </c>
      <c r="O85">
        <f t="shared" si="5"/>
        <v>151</v>
      </c>
      <c r="P85">
        <f t="shared" si="4"/>
        <v>50</v>
      </c>
      <c r="Q85" s="9" t="s">
        <v>71</v>
      </c>
      <c r="R85" s="9"/>
      <c r="U85" t="s">
        <v>78</v>
      </c>
    </row>
    <row r="86" spans="12:21" x14ac:dyDescent="0.25">
      <c r="L86" s="1" t="s">
        <v>10</v>
      </c>
      <c r="M86">
        <v>86</v>
      </c>
      <c r="N86">
        <v>187</v>
      </c>
      <c r="O86">
        <f t="shared" si="5"/>
        <v>271</v>
      </c>
      <c r="P86">
        <f t="shared" si="4"/>
        <v>84</v>
      </c>
      <c r="Q86" s="9" t="s">
        <v>72</v>
      </c>
      <c r="U86" t="s">
        <v>79</v>
      </c>
    </row>
    <row r="87" spans="12:21" x14ac:dyDescent="0.25">
      <c r="L87" s="10"/>
      <c r="Q87" s="9"/>
    </row>
    <row r="88" spans="12:21" x14ac:dyDescent="0.25">
      <c r="L88" s="27"/>
      <c r="M88" s="27"/>
      <c r="N88" s="27"/>
      <c r="O88" s="27"/>
    </row>
    <row r="92" spans="12:21" x14ac:dyDescent="0.25">
      <c r="L92" t="s">
        <v>1</v>
      </c>
      <c r="M92" t="s">
        <v>45</v>
      </c>
      <c r="N92" s="19" t="s">
        <v>47</v>
      </c>
      <c r="O92" t="s">
        <v>80</v>
      </c>
      <c r="P92" t="s">
        <v>81</v>
      </c>
    </row>
    <row r="93" spans="12:21" x14ac:dyDescent="0.25">
      <c r="L93" s="5" t="s">
        <v>5</v>
      </c>
      <c r="M93">
        <v>0</v>
      </c>
      <c r="N93">
        <v>3</v>
      </c>
      <c r="O93">
        <f t="shared" ref="O93:O98" si="6">M93+M81+M68+M56</f>
        <v>2</v>
      </c>
      <c r="P93">
        <f t="shared" ref="P93:P98" si="7">O93-N93</f>
        <v>-1</v>
      </c>
    </row>
    <row r="94" spans="12:21" x14ac:dyDescent="0.25">
      <c r="L94" s="1" t="s">
        <v>6</v>
      </c>
      <c r="M94">
        <v>1</v>
      </c>
      <c r="N94">
        <v>33</v>
      </c>
      <c r="O94">
        <f t="shared" si="6"/>
        <v>34</v>
      </c>
      <c r="P94">
        <f t="shared" si="7"/>
        <v>1</v>
      </c>
    </row>
    <row r="95" spans="12:21" x14ac:dyDescent="0.25">
      <c r="L95" s="1" t="s">
        <v>7</v>
      </c>
      <c r="M95">
        <v>3</v>
      </c>
      <c r="N95">
        <v>31</v>
      </c>
      <c r="O95">
        <f t="shared" si="6"/>
        <v>5</v>
      </c>
      <c r="P95">
        <f t="shared" si="7"/>
        <v>-26</v>
      </c>
    </row>
    <row r="96" spans="12:21" x14ac:dyDescent="0.25">
      <c r="L96" s="1" t="s">
        <v>8</v>
      </c>
      <c r="M96">
        <v>78</v>
      </c>
      <c r="N96">
        <v>201</v>
      </c>
      <c r="O96">
        <f t="shared" si="6"/>
        <v>279</v>
      </c>
      <c r="P96">
        <f t="shared" si="7"/>
        <v>78</v>
      </c>
    </row>
    <row r="97" spans="12:16" x14ac:dyDescent="0.25">
      <c r="L97" s="1" t="s">
        <v>9</v>
      </c>
      <c r="M97">
        <v>71</v>
      </c>
      <c r="N97">
        <v>152</v>
      </c>
      <c r="O97">
        <f t="shared" si="6"/>
        <v>222</v>
      </c>
      <c r="P97">
        <f t="shared" si="7"/>
        <v>70</v>
      </c>
    </row>
    <row r="98" spans="12:16" x14ac:dyDescent="0.25">
      <c r="L98" s="1" t="s">
        <v>10</v>
      </c>
      <c r="M98">
        <v>107</v>
      </c>
      <c r="N98">
        <v>273</v>
      </c>
      <c r="O98">
        <f t="shared" si="6"/>
        <v>378</v>
      </c>
      <c r="P98">
        <f t="shared" si="7"/>
        <v>105</v>
      </c>
    </row>
    <row r="100" spans="12:16" x14ac:dyDescent="0.25">
      <c r="L100" s="27"/>
      <c r="M100" s="27"/>
      <c r="N100" s="27"/>
      <c r="O100" s="27"/>
    </row>
  </sheetData>
  <mergeCells count="3">
    <mergeCell ref="A29:I29"/>
    <mergeCell ref="A31:I31"/>
    <mergeCell ref="A51:I5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opLeftCell="A39" workbookViewId="0">
      <selection activeCell="A39" sqref="A39"/>
    </sheetView>
  </sheetViews>
  <sheetFormatPr defaultRowHeight="15" x14ac:dyDescent="0.25"/>
  <cols>
    <col min="2" max="2" width="26.28515625" bestFit="1" customWidth="1"/>
    <col min="3" max="3" width="31.140625" bestFit="1" customWidth="1"/>
    <col min="4" max="4" width="15" bestFit="1" customWidth="1"/>
  </cols>
  <sheetData>
    <row r="1" spans="1:12" x14ac:dyDescent="0.25">
      <c r="A1" s="13" t="s">
        <v>82</v>
      </c>
    </row>
    <row r="2" spans="1:12" x14ac:dyDescent="0.25">
      <c r="A2" s="8" t="s">
        <v>115</v>
      </c>
      <c r="L2" s="13" t="s">
        <v>53</v>
      </c>
    </row>
    <row r="3" spans="1:12" x14ac:dyDescent="0.25">
      <c r="A3" s="8" t="s">
        <v>88</v>
      </c>
      <c r="L3" s="13" t="s">
        <v>87</v>
      </c>
    </row>
    <row r="4" spans="1:12" x14ac:dyDescent="0.25">
      <c r="A4" s="8" t="s">
        <v>90</v>
      </c>
      <c r="L4" s="13" t="s">
        <v>68</v>
      </c>
    </row>
    <row r="5" spans="1:12" x14ac:dyDescent="0.25">
      <c r="A5" s="8" t="s">
        <v>63</v>
      </c>
    </row>
    <row r="6" spans="1:12" x14ac:dyDescent="0.25">
      <c r="A6" s="8" t="s">
        <v>64</v>
      </c>
    </row>
    <row r="7" spans="1:12" x14ac:dyDescent="0.25">
      <c r="A7" s="8" t="s">
        <v>91</v>
      </c>
    </row>
    <row r="8" spans="1:12" x14ac:dyDescent="0.25">
      <c r="A8" s="8" t="s">
        <v>20</v>
      </c>
    </row>
    <row r="9" spans="1:12" x14ac:dyDescent="0.25">
      <c r="A9" s="8" t="s">
        <v>84</v>
      </c>
    </row>
    <row r="16" spans="1:12" x14ac:dyDescent="0.25">
      <c r="A16" t="s">
        <v>1</v>
      </c>
      <c r="B16" t="s">
        <v>85</v>
      </c>
      <c r="C16" s="19" t="s">
        <v>86</v>
      </c>
      <c r="D16" t="s">
        <v>80</v>
      </c>
      <c r="E16" t="s">
        <v>81</v>
      </c>
    </row>
    <row r="17" spans="1:5" x14ac:dyDescent="0.25">
      <c r="A17" s="5" t="s">
        <v>5</v>
      </c>
      <c r="B17">
        <v>0</v>
      </c>
      <c r="C17" s="19">
        <v>221</v>
      </c>
      <c r="D17">
        <f>B17</f>
        <v>0</v>
      </c>
      <c r="E17">
        <f>D17-C17</f>
        <v>-221</v>
      </c>
    </row>
    <row r="18" spans="1:5" x14ac:dyDescent="0.25">
      <c r="A18" s="1" t="s">
        <v>6</v>
      </c>
      <c r="B18">
        <v>50</v>
      </c>
      <c r="C18" s="19">
        <v>221</v>
      </c>
      <c r="D18">
        <f t="shared" ref="D18:D22" si="0">B18</f>
        <v>50</v>
      </c>
      <c r="E18">
        <f t="shared" ref="E18:E22" si="1">D18-C18</f>
        <v>-171</v>
      </c>
    </row>
    <row r="19" spans="1:5" x14ac:dyDescent="0.25">
      <c r="A19" s="1" t="s">
        <v>7</v>
      </c>
      <c r="B19">
        <v>0</v>
      </c>
      <c r="C19" s="19">
        <v>221</v>
      </c>
      <c r="D19">
        <f t="shared" si="0"/>
        <v>0</v>
      </c>
      <c r="E19">
        <f t="shared" si="1"/>
        <v>-221</v>
      </c>
    </row>
    <row r="20" spans="1:5" x14ac:dyDescent="0.25">
      <c r="A20" s="1" t="s">
        <v>8</v>
      </c>
      <c r="B20">
        <v>68</v>
      </c>
      <c r="C20" s="19">
        <v>221</v>
      </c>
      <c r="D20">
        <f t="shared" si="0"/>
        <v>68</v>
      </c>
      <c r="E20">
        <f t="shared" si="1"/>
        <v>-153</v>
      </c>
    </row>
    <row r="21" spans="1:5" x14ac:dyDescent="0.25">
      <c r="A21" s="1" t="s">
        <v>9</v>
      </c>
      <c r="B21">
        <v>63</v>
      </c>
      <c r="C21" s="19">
        <v>221</v>
      </c>
      <c r="D21">
        <f t="shared" si="0"/>
        <v>63</v>
      </c>
      <c r="E21">
        <f t="shared" si="1"/>
        <v>-158</v>
      </c>
    </row>
    <row r="22" spans="1:5" x14ac:dyDescent="0.25">
      <c r="A22" s="1" t="s">
        <v>10</v>
      </c>
      <c r="B22">
        <v>65</v>
      </c>
      <c r="C22" s="19">
        <v>221</v>
      </c>
      <c r="D22">
        <f t="shared" si="0"/>
        <v>65</v>
      </c>
      <c r="E22">
        <f t="shared" si="1"/>
        <v>-156</v>
      </c>
    </row>
    <row r="29" spans="1:5" x14ac:dyDescent="0.25">
      <c r="A29" t="s">
        <v>1</v>
      </c>
      <c r="B29" t="s">
        <v>85</v>
      </c>
      <c r="C29" s="19" t="s">
        <v>86</v>
      </c>
      <c r="D29" t="s">
        <v>80</v>
      </c>
      <c r="E29" t="s">
        <v>81</v>
      </c>
    </row>
    <row r="30" spans="1:5" x14ac:dyDescent="0.25">
      <c r="A30" s="5" t="s">
        <v>5</v>
      </c>
      <c r="B30">
        <v>3</v>
      </c>
      <c r="C30" s="19">
        <v>658</v>
      </c>
      <c r="D30">
        <f>B17+B30</f>
        <v>3</v>
      </c>
      <c r="E30">
        <f>D30-C30</f>
        <v>-655</v>
      </c>
    </row>
    <row r="31" spans="1:5" x14ac:dyDescent="0.25">
      <c r="A31" s="1" t="s">
        <v>6</v>
      </c>
      <c r="B31">
        <v>69</v>
      </c>
      <c r="C31" s="19">
        <v>658</v>
      </c>
      <c r="D31">
        <f t="shared" ref="D31:D35" si="2">B18+B31</f>
        <v>119</v>
      </c>
      <c r="E31">
        <f t="shared" ref="E31:E35" si="3">D31-C31</f>
        <v>-539</v>
      </c>
    </row>
    <row r="32" spans="1:5" x14ac:dyDescent="0.25">
      <c r="A32" s="1" t="s">
        <v>7</v>
      </c>
      <c r="B32">
        <v>0</v>
      </c>
      <c r="C32" s="19">
        <v>658</v>
      </c>
      <c r="D32">
        <f t="shared" si="2"/>
        <v>0</v>
      </c>
      <c r="E32">
        <f t="shared" si="3"/>
        <v>-658</v>
      </c>
    </row>
    <row r="33" spans="1:5" x14ac:dyDescent="0.25">
      <c r="A33" s="1" t="s">
        <v>8</v>
      </c>
      <c r="B33">
        <v>43</v>
      </c>
      <c r="C33" s="19">
        <v>658</v>
      </c>
      <c r="D33">
        <f t="shared" si="2"/>
        <v>111</v>
      </c>
      <c r="E33">
        <f t="shared" si="3"/>
        <v>-547</v>
      </c>
    </row>
    <row r="34" spans="1:5" x14ac:dyDescent="0.25">
      <c r="A34" s="1" t="s">
        <v>9</v>
      </c>
      <c r="B34">
        <v>54</v>
      </c>
      <c r="C34" s="19">
        <v>658</v>
      </c>
      <c r="D34">
        <f t="shared" si="2"/>
        <v>117</v>
      </c>
      <c r="E34">
        <f t="shared" si="3"/>
        <v>-541</v>
      </c>
    </row>
    <row r="35" spans="1:5" x14ac:dyDescent="0.25">
      <c r="A35" s="1" t="s">
        <v>10</v>
      </c>
      <c r="B35">
        <v>84</v>
      </c>
      <c r="C35" s="19">
        <v>658</v>
      </c>
      <c r="D35">
        <f t="shared" si="2"/>
        <v>149</v>
      </c>
      <c r="E35">
        <f t="shared" si="3"/>
        <v>-509</v>
      </c>
    </row>
    <row r="36" spans="1:5" ht="18" customHeight="1" x14ac:dyDescent="0.25"/>
    <row r="39" spans="1:5" x14ac:dyDescent="0.25">
      <c r="A39" s="13" t="s">
        <v>92</v>
      </c>
    </row>
    <row r="40" spans="1:5" x14ac:dyDescent="0.25">
      <c r="A40" s="8" t="s">
        <v>83</v>
      </c>
    </row>
    <row r="41" spans="1:5" x14ac:dyDescent="0.25">
      <c r="A41" s="8" t="s">
        <v>88</v>
      </c>
    </row>
    <row r="42" spans="1:5" x14ac:dyDescent="0.25">
      <c r="A42" s="8" t="s">
        <v>62</v>
      </c>
    </row>
    <row r="43" spans="1:5" x14ac:dyDescent="0.25">
      <c r="A43" s="8" t="s">
        <v>63</v>
      </c>
    </row>
    <row r="44" spans="1:5" x14ac:dyDescent="0.25">
      <c r="A44" s="8" t="s">
        <v>64</v>
      </c>
    </row>
    <row r="45" spans="1:5" x14ac:dyDescent="0.25">
      <c r="A45" s="8" t="s">
        <v>89</v>
      </c>
    </row>
    <row r="46" spans="1:5" x14ac:dyDescent="0.25">
      <c r="A46" s="8" t="s">
        <v>20</v>
      </c>
    </row>
    <row r="47" spans="1:5" x14ac:dyDescent="0.25">
      <c r="A47" s="8" t="s">
        <v>84</v>
      </c>
    </row>
    <row r="53" spans="1:5" x14ac:dyDescent="0.25">
      <c r="A53" t="s">
        <v>1</v>
      </c>
      <c r="B53" t="s">
        <v>85</v>
      </c>
      <c r="C53" s="19" t="s">
        <v>86</v>
      </c>
      <c r="D53" t="s">
        <v>80</v>
      </c>
      <c r="E53" t="s">
        <v>81</v>
      </c>
    </row>
    <row r="54" spans="1:5" x14ac:dyDescent="0.25">
      <c r="A54" s="5" t="s">
        <v>5</v>
      </c>
      <c r="B54">
        <v>0</v>
      </c>
      <c r="C54" s="19">
        <v>0</v>
      </c>
      <c r="D54">
        <f>B54</f>
        <v>0</v>
      </c>
      <c r="E54">
        <f>D54-C54</f>
        <v>0</v>
      </c>
    </row>
    <row r="55" spans="1:5" x14ac:dyDescent="0.25">
      <c r="A55" s="1" t="s">
        <v>6</v>
      </c>
      <c r="B55">
        <v>50</v>
      </c>
      <c r="C55" s="19">
        <v>43</v>
      </c>
      <c r="D55">
        <f t="shared" ref="D55:D59" si="4">B55</f>
        <v>50</v>
      </c>
      <c r="E55">
        <f t="shared" ref="E55:E59" si="5">D55-C55</f>
        <v>7</v>
      </c>
    </row>
    <row r="56" spans="1:5" x14ac:dyDescent="0.25">
      <c r="A56" s="1" t="s">
        <v>7</v>
      </c>
      <c r="B56">
        <v>0</v>
      </c>
      <c r="C56" s="19">
        <v>0</v>
      </c>
      <c r="D56">
        <f t="shared" si="4"/>
        <v>0</v>
      </c>
      <c r="E56">
        <f t="shared" si="5"/>
        <v>0</v>
      </c>
    </row>
    <row r="57" spans="1:5" x14ac:dyDescent="0.25">
      <c r="A57" s="1" t="s">
        <v>8</v>
      </c>
      <c r="B57">
        <v>68</v>
      </c>
      <c r="C57" s="19">
        <v>63</v>
      </c>
      <c r="D57">
        <f t="shared" si="4"/>
        <v>68</v>
      </c>
      <c r="E57">
        <f t="shared" si="5"/>
        <v>5</v>
      </c>
    </row>
    <row r="58" spans="1:5" x14ac:dyDescent="0.25">
      <c r="A58" s="1" t="s">
        <v>9</v>
      </c>
      <c r="B58">
        <v>63</v>
      </c>
      <c r="C58" s="19">
        <v>56</v>
      </c>
      <c r="D58">
        <f t="shared" si="4"/>
        <v>63</v>
      </c>
      <c r="E58">
        <f t="shared" si="5"/>
        <v>7</v>
      </c>
    </row>
    <row r="59" spans="1:5" x14ac:dyDescent="0.25">
      <c r="A59" s="1" t="s">
        <v>10</v>
      </c>
      <c r="B59">
        <v>65</v>
      </c>
      <c r="C59" s="19">
        <v>59</v>
      </c>
      <c r="D59">
        <f t="shared" si="4"/>
        <v>65</v>
      </c>
      <c r="E59">
        <f t="shared" si="5"/>
        <v>6</v>
      </c>
    </row>
    <row r="60" spans="1:5" x14ac:dyDescent="0.25">
      <c r="C60" s="9">
        <f>SUM(C54:C59)</f>
        <v>221</v>
      </c>
    </row>
    <row r="66" spans="1:5" x14ac:dyDescent="0.25">
      <c r="A66" t="s">
        <v>1</v>
      </c>
      <c r="B66" t="s">
        <v>85</v>
      </c>
      <c r="C66" s="19" t="s">
        <v>86</v>
      </c>
      <c r="D66" t="s">
        <v>80</v>
      </c>
      <c r="E66" t="s">
        <v>81</v>
      </c>
    </row>
    <row r="67" spans="1:5" x14ac:dyDescent="0.25">
      <c r="A67" s="5" t="s">
        <v>5</v>
      </c>
      <c r="B67">
        <v>3</v>
      </c>
      <c r="C67" s="19">
        <v>4</v>
      </c>
      <c r="D67">
        <f>B54+B67</f>
        <v>3</v>
      </c>
      <c r="E67">
        <f>D67-C67</f>
        <v>-1</v>
      </c>
    </row>
    <row r="68" spans="1:5" x14ac:dyDescent="0.25">
      <c r="A68" s="1" t="s">
        <v>6</v>
      </c>
      <c r="B68">
        <v>69</v>
      </c>
      <c r="C68" s="19">
        <v>190</v>
      </c>
      <c r="D68">
        <f t="shared" ref="D68:D72" si="6">B55+B68</f>
        <v>119</v>
      </c>
      <c r="E68">
        <f t="shared" ref="E68:E72" si="7">D68-C68</f>
        <v>-71</v>
      </c>
    </row>
    <row r="69" spans="1:5" x14ac:dyDescent="0.25">
      <c r="A69" s="1" t="s">
        <v>7</v>
      </c>
      <c r="B69">
        <v>0</v>
      </c>
      <c r="C69" s="19">
        <v>0</v>
      </c>
      <c r="D69">
        <f t="shared" si="6"/>
        <v>0</v>
      </c>
      <c r="E69">
        <f t="shared" si="7"/>
        <v>0</v>
      </c>
    </row>
    <row r="70" spans="1:5" x14ac:dyDescent="0.25">
      <c r="A70" s="1" t="s">
        <v>8</v>
      </c>
      <c r="B70">
        <v>43</v>
      </c>
      <c r="C70" s="19">
        <v>147</v>
      </c>
      <c r="D70">
        <f t="shared" si="6"/>
        <v>111</v>
      </c>
      <c r="E70">
        <f t="shared" si="7"/>
        <v>-36</v>
      </c>
    </row>
    <row r="71" spans="1:5" x14ac:dyDescent="0.25">
      <c r="A71" s="1" t="s">
        <v>9</v>
      </c>
      <c r="B71">
        <v>54</v>
      </c>
      <c r="C71" s="19">
        <v>136</v>
      </c>
      <c r="D71">
        <f t="shared" si="6"/>
        <v>117</v>
      </c>
      <c r="E71">
        <f t="shared" si="7"/>
        <v>-19</v>
      </c>
    </row>
    <row r="72" spans="1:5" x14ac:dyDescent="0.25">
      <c r="A72" s="1" t="s">
        <v>10</v>
      </c>
      <c r="B72">
        <v>84</v>
      </c>
      <c r="C72" s="19">
        <v>184</v>
      </c>
      <c r="D72">
        <f t="shared" si="6"/>
        <v>149</v>
      </c>
      <c r="E72">
        <f t="shared" si="7"/>
        <v>-35</v>
      </c>
    </row>
    <row r="73" spans="1:5" x14ac:dyDescent="0.25">
      <c r="C73" s="9">
        <f>666-8</f>
        <v>658</v>
      </c>
    </row>
    <row r="81" spans="1:5" x14ac:dyDescent="0.25">
      <c r="A81" t="s">
        <v>1</v>
      </c>
      <c r="B81" t="s">
        <v>85</v>
      </c>
      <c r="C81" s="19" t="s">
        <v>86</v>
      </c>
      <c r="D81" t="s">
        <v>80</v>
      </c>
      <c r="E81" t="s">
        <v>81</v>
      </c>
    </row>
    <row r="82" spans="1:5" x14ac:dyDescent="0.25">
      <c r="A82" s="5" t="s">
        <v>5</v>
      </c>
      <c r="B82">
        <v>1</v>
      </c>
      <c r="C82" s="19">
        <v>5</v>
      </c>
      <c r="D82">
        <f>B54+B67+B82</f>
        <v>4</v>
      </c>
      <c r="E82">
        <f>D82-C82</f>
        <v>-1</v>
      </c>
    </row>
    <row r="83" spans="1:5" x14ac:dyDescent="0.25">
      <c r="A83" s="1" t="s">
        <v>6</v>
      </c>
      <c r="B83">
        <v>0</v>
      </c>
      <c r="C83" s="19">
        <v>230</v>
      </c>
      <c r="D83">
        <f t="shared" ref="D83:D87" si="8">B55+B68+B83</f>
        <v>119</v>
      </c>
      <c r="E83">
        <f t="shared" ref="E83:E87" si="9">D83-C83</f>
        <v>-111</v>
      </c>
    </row>
    <row r="84" spans="1:5" x14ac:dyDescent="0.25">
      <c r="A84" s="1" t="s">
        <v>7</v>
      </c>
      <c r="B84">
        <v>15</v>
      </c>
      <c r="C84" s="19">
        <v>13</v>
      </c>
      <c r="D84">
        <f t="shared" si="8"/>
        <v>15</v>
      </c>
      <c r="E84">
        <f t="shared" si="9"/>
        <v>2</v>
      </c>
    </row>
    <row r="85" spans="1:5" x14ac:dyDescent="0.25">
      <c r="A85" s="1" t="s">
        <v>8</v>
      </c>
      <c r="B85">
        <v>46</v>
      </c>
      <c r="C85" s="19">
        <v>193</v>
      </c>
      <c r="D85">
        <f t="shared" si="8"/>
        <v>157</v>
      </c>
      <c r="E85">
        <f t="shared" si="9"/>
        <v>-36</v>
      </c>
    </row>
    <row r="86" spans="1:5" x14ac:dyDescent="0.25">
      <c r="A86" s="1" t="s">
        <v>9</v>
      </c>
      <c r="B86">
        <v>22</v>
      </c>
      <c r="C86" s="19">
        <v>150</v>
      </c>
      <c r="D86">
        <f t="shared" si="8"/>
        <v>139</v>
      </c>
      <c r="E86">
        <f t="shared" si="9"/>
        <v>-11</v>
      </c>
    </row>
    <row r="87" spans="1:5" x14ac:dyDescent="0.25">
      <c r="A87" s="1" t="s">
        <v>10</v>
      </c>
      <c r="B87">
        <v>89</v>
      </c>
      <c r="C87" s="19">
        <v>263</v>
      </c>
      <c r="D87">
        <f t="shared" si="8"/>
        <v>238</v>
      </c>
      <c r="E87">
        <f t="shared" si="9"/>
        <v>-25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FYTD</vt:lpstr>
      <vt:lpstr>NewAccounts</vt:lpstr>
      <vt:lpstr>ClosedAccounts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Sheevali Goradia</dc:creator>
  <cp:lastModifiedBy>Sheevali</cp:lastModifiedBy>
  <dcterms:created xsi:type="dcterms:W3CDTF">2020-04-30T23:24:14Z</dcterms:created>
  <dcterms:modified xsi:type="dcterms:W3CDTF">2020-07-05T07:45:04Z</dcterms:modified>
</cp:coreProperties>
</file>