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.vandalfzen\Downloads\"/>
    </mc:Choice>
  </mc:AlternateContent>
  <xr:revisionPtr revIDLastSave="0" documentId="10_ncr:100000_{D934C037-8918-4849-8B85-44228324B976}" xr6:coauthVersionLast="31" xr6:coauthVersionMax="31" xr10:uidLastSave="{00000000-0000-0000-0000-000000000000}"/>
  <bookViews>
    <workbookView xWindow="0" yWindow="0" windowWidth="19200" windowHeight="5910" tabRatio="946" activeTab="5" xr2:uid="{00000000-000D-0000-FFFF-FFFF00000000}"/>
  </bookViews>
  <sheets>
    <sheet name="DummyData" sheetId="3" r:id="rId1"/>
    <sheet name="#96" sheetId="10" r:id="rId2"/>
    <sheet name="#181" sheetId="11" r:id="rId3"/>
    <sheet name="#653" sheetId="13" r:id="rId4"/>
    <sheet name="#686" sheetId="7" r:id="rId5"/>
    <sheet name="#699" sheetId="8" r:id="rId6"/>
  </sheets>
  <definedNames>
    <definedName name="_xlnm._FilterDatabase" localSheetId="0" hidden="1">DummyData!$A$1:$G$272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8" l="1"/>
  <c r="I1" i="7"/>
  <c r="I1" i="13"/>
  <c r="I1" i="11"/>
  <c r="I1" i="10"/>
  <c r="U6" i="11" l="1"/>
  <c r="Q5" i="13" l="1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4" i="13"/>
  <c r="Q5" i="10"/>
  <c r="Q9" i="10"/>
  <c r="Q13" i="10"/>
  <c r="Q17" i="10"/>
  <c r="Q21" i="10"/>
  <c r="Q3" i="7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3" i="11"/>
  <c r="S3" i="11" s="1"/>
  <c r="P4" i="11" s="1"/>
  <c r="Q4" i="11"/>
  <c r="Q5" i="11"/>
  <c r="Q6" i="11"/>
  <c r="Q7" i="11"/>
  <c r="Q8" i="11"/>
  <c r="Q9" i="11"/>
  <c r="J22" i="13"/>
  <c r="K22" i="13"/>
  <c r="L22" i="13"/>
  <c r="J23" i="13" s="1"/>
  <c r="M22" i="13"/>
  <c r="N22" i="13"/>
  <c r="O22" i="13"/>
  <c r="R22" i="13"/>
  <c r="U22" i="13"/>
  <c r="W22" i="13" s="1"/>
  <c r="K23" i="13"/>
  <c r="M23" i="13"/>
  <c r="N23" i="13"/>
  <c r="O23" i="13"/>
  <c r="R23" i="13"/>
  <c r="K24" i="13"/>
  <c r="M24" i="13"/>
  <c r="O24" i="13" s="1"/>
  <c r="M25" i="13" s="1"/>
  <c r="N24" i="13"/>
  <c r="R24" i="13"/>
  <c r="U24" i="13"/>
  <c r="K25" i="13"/>
  <c r="N25" i="13"/>
  <c r="O25" i="13"/>
  <c r="R25" i="13"/>
  <c r="K26" i="13"/>
  <c r="M26" i="13"/>
  <c r="O26" i="13" s="1"/>
  <c r="M27" i="13" s="1"/>
  <c r="N26" i="13"/>
  <c r="R26" i="13"/>
  <c r="U26" i="13"/>
  <c r="K27" i="13"/>
  <c r="N27" i="13"/>
  <c r="O27" i="13"/>
  <c r="M28" i="13" s="1"/>
  <c r="O28" i="13" s="1"/>
  <c r="M29" i="13" s="1"/>
  <c r="O29" i="13" s="1"/>
  <c r="M30" i="13" s="1"/>
  <c r="O30" i="13" s="1"/>
  <c r="M31" i="13" s="1"/>
  <c r="O31" i="13" s="1"/>
  <c r="M32" i="13" s="1"/>
  <c r="O32" i="13" s="1"/>
  <c r="M33" i="13" s="1"/>
  <c r="O33" i="13" s="1"/>
  <c r="M34" i="13" s="1"/>
  <c r="O34" i="13" s="1"/>
  <c r="M35" i="13" s="1"/>
  <c r="O35" i="13" s="1"/>
  <c r="M36" i="13" s="1"/>
  <c r="O36" i="13" s="1"/>
  <c r="M37" i="13" s="1"/>
  <c r="O37" i="13" s="1"/>
  <c r="M38" i="13" s="1"/>
  <c r="O38" i="13" s="1"/>
  <c r="M39" i="13" s="1"/>
  <c r="O39" i="13" s="1"/>
  <c r="M40" i="13" s="1"/>
  <c r="O40" i="13" s="1"/>
  <c r="M41" i="13" s="1"/>
  <c r="O41" i="13" s="1"/>
  <c r="M42" i="13" s="1"/>
  <c r="O42" i="13" s="1"/>
  <c r="M43" i="13" s="1"/>
  <c r="O43" i="13" s="1"/>
  <c r="M44" i="13" s="1"/>
  <c r="O44" i="13" s="1"/>
  <c r="M45" i="13" s="1"/>
  <c r="O45" i="13" s="1"/>
  <c r="M46" i="13" s="1"/>
  <c r="O46" i="13" s="1"/>
  <c r="M47" i="13" s="1"/>
  <c r="O47" i="13" s="1"/>
  <c r="M48" i="13" s="1"/>
  <c r="O48" i="13" s="1"/>
  <c r="M49" i="13" s="1"/>
  <c r="O49" i="13" s="1"/>
  <c r="M50" i="13" s="1"/>
  <c r="O50" i="13" s="1"/>
  <c r="R27" i="13"/>
  <c r="K28" i="13"/>
  <c r="N28" i="13"/>
  <c r="R28" i="13"/>
  <c r="U28" i="13"/>
  <c r="K29" i="13"/>
  <c r="N29" i="13"/>
  <c r="R29" i="13"/>
  <c r="K30" i="13"/>
  <c r="N30" i="13"/>
  <c r="R30" i="13"/>
  <c r="U30" i="13"/>
  <c r="K31" i="13"/>
  <c r="N31" i="13"/>
  <c r="R31" i="13"/>
  <c r="K32" i="13"/>
  <c r="N32" i="13"/>
  <c r="R32" i="13"/>
  <c r="U32" i="13"/>
  <c r="K33" i="13"/>
  <c r="N33" i="13"/>
  <c r="R33" i="13"/>
  <c r="K34" i="13"/>
  <c r="N34" i="13"/>
  <c r="R34" i="13"/>
  <c r="U34" i="13"/>
  <c r="K35" i="13"/>
  <c r="N35" i="13"/>
  <c r="R35" i="13"/>
  <c r="K36" i="13"/>
  <c r="N36" i="13"/>
  <c r="R36" i="13"/>
  <c r="U36" i="13"/>
  <c r="K37" i="13"/>
  <c r="N37" i="13"/>
  <c r="R37" i="13"/>
  <c r="K38" i="13"/>
  <c r="N38" i="13"/>
  <c r="R38" i="13"/>
  <c r="U38" i="13"/>
  <c r="K39" i="13"/>
  <c r="N39" i="13"/>
  <c r="R39" i="13"/>
  <c r="K40" i="13"/>
  <c r="N40" i="13"/>
  <c r="R40" i="13"/>
  <c r="U40" i="13"/>
  <c r="K41" i="13"/>
  <c r="N41" i="13"/>
  <c r="R41" i="13"/>
  <c r="K42" i="13"/>
  <c r="N42" i="13"/>
  <c r="R42" i="13"/>
  <c r="U42" i="13"/>
  <c r="K43" i="13"/>
  <c r="N43" i="13"/>
  <c r="R43" i="13"/>
  <c r="K44" i="13"/>
  <c r="N44" i="13"/>
  <c r="R44" i="13"/>
  <c r="K45" i="13"/>
  <c r="N45" i="13"/>
  <c r="R45" i="13"/>
  <c r="U45" i="13"/>
  <c r="K46" i="13"/>
  <c r="N46" i="13"/>
  <c r="R46" i="13"/>
  <c r="K47" i="13"/>
  <c r="N47" i="13"/>
  <c r="R47" i="13"/>
  <c r="U47" i="13"/>
  <c r="K48" i="13"/>
  <c r="N48" i="13"/>
  <c r="R48" i="13"/>
  <c r="K49" i="13"/>
  <c r="N49" i="13"/>
  <c r="R49" i="13"/>
  <c r="U49" i="13"/>
  <c r="K50" i="13"/>
  <c r="N50" i="13"/>
  <c r="R50" i="13"/>
  <c r="R21" i="13"/>
  <c r="N21" i="13"/>
  <c r="K21" i="13"/>
  <c r="U20" i="13"/>
  <c r="R20" i="13"/>
  <c r="N20" i="13"/>
  <c r="K20" i="13"/>
  <c r="R19" i="13"/>
  <c r="N19" i="13"/>
  <c r="K19" i="13"/>
  <c r="U18" i="13"/>
  <c r="R18" i="13"/>
  <c r="N18" i="13"/>
  <c r="K18" i="13"/>
  <c r="R17" i="13"/>
  <c r="N17" i="13"/>
  <c r="K17" i="13"/>
  <c r="R16" i="13"/>
  <c r="N16" i="13"/>
  <c r="K16" i="13"/>
  <c r="R15" i="13"/>
  <c r="N15" i="13"/>
  <c r="K15" i="13"/>
  <c r="U14" i="13"/>
  <c r="R14" i="13"/>
  <c r="N14" i="13"/>
  <c r="K14" i="13"/>
  <c r="R13" i="13"/>
  <c r="N13" i="13"/>
  <c r="K13" i="13"/>
  <c r="R12" i="13"/>
  <c r="U12" i="13" s="1"/>
  <c r="N12" i="13"/>
  <c r="K12" i="13"/>
  <c r="R11" i="13"/>
  <c r="N11" i="13"/>
  <c r="K11" i="13"/>
  <c r="R10" i="13"/>
  <c r="U10" i="13" s="1"/>
  <c r="N10" i="13"/>
  <c r="K10" i="13"/>
  <c r="R9" i="13"/>
  <c r="N9" i="13"/>
  <c r="K9" i="13"/>
  <c r="R8" i="13"/>
  <c r="N8" i="13"/>
  <c r="K8" i="13"/>
  <c r="U8" i="13" s="1"/>
  <c r="R7" i="13"/>
  <c r="N7" i="13"/>
  <c r="K7" i="13"/>
  <c r="R6" i="13"/>
  <c r="N6" i="13"/>
  <c r="U6" i="13" s="1"/>
  <c r="K6" i="13"/>
  <c r="R5" i="13"/>
  <c r="N5" i="13"/>
  <c r="K5" i="13"/>
  <c r="R4" i="13"/>
  <c r="N4" i="13"/>
  <c r="M4" i="13"/>
  <c r="K4" i="13"/>
  <c r="J4" i="13"/>
  <c r="W3" i="13"/>
  <c r="S3" i="13"/>
  <c r="P4" i="13" s="1"/>
  <c r="J22" i="11"/>
  <c r="K22" i="11"/>
  <c r="L22" i="11"/>
  <c r="M22" i="11"/>
  <c r="N22" i="11"/>
  <c r="O22" i="11"/>
  <c r="R22" i="11"/>
  <c r="U22" i="11"/>
  <c r="K23" i="11"/>
  <c r="M23" i="11"/>
  <c r="O23" i="11" s="1"/>
  <c r="M24" i="11" s="1"/>
  <c r="O24" i="11" s="1"/>
  <c r="M25" i="11" s="1"/>
  <c r="O25" i="11" s="1"/>
  <c r="M26" i="11" s="1"/>
  <c r="O26" i="11" s="1"/>
  <c r="M27" i="11" s="1"/>
  <c r="O27" i="11" s="1"/>
  <c r="M28" i="11" s="1"/>
  <c r="O28" i="11" s="1"/>
  <c r="M29" i="11" s="1"/>
  <c r="O29" i="11" s="1"/>
  <c r="M30" i="11" s="1"/>
  <c r="O30" i="11" s="1"/>
  <c r="M31" i="11" s="1"/>
  <c r="O31" i="11" s="1"/>
  <c r="M32" i="11" s="1"/>
  <c r="O32" i="11" s="1"/>
  <c r="M33" i="11" s="1"/>
  <c r="O33" i="11" s="1"/>
  <c r="M34" i="11" s="1"/>
  <c r="O34" i="11" s="1"/>
  <c r="M35" i="11" s="1"/>
  <c r="O35" i="11" s="1"/>
  <c r="M36" i="11" s="1"/>
  <c r="O36" i="11" s="1"/>
  <c r="M37" i="11" s="1"/>
  <c r="O37" i="11" s="1"/>
  <c r="M38" i="11" s="1"/>
  <c r="O38" i="11" s="1"/>
  <c r="M39" i="11" s="1"/>
  <c r="O39" i="11" s="1"/>
  <c r="M40" i="11" s="1"/>
  <c r="O40" i="11" s="1"/>
  <c r="M41" i="11" s="1"/>
  <c r="O41" i="11" s="1"/>
  <c r="M42" i="11" s="1"/>
  <c r="O42" i="11" s="1"/>
  <c r="M43" i="11" s="1"/>
  <c r="O43" i="11" s="1"/>
  <c r="M44" i="11" s="1"/>
  <c r="O44" i="11" s="1"/>
  <c r="M45" i="11" s="1"/>
  <c r="O45" i="11" s="1"/>
  <c r="M46" i="11" s="1"/>
  <c r="O46" i="11" s="1"/>
  <c r="M47" i="11" s="1"/>
  <c r="O47" i="11" s="1"/>
  <c r="M48" i="11" s="1"/>
  <c r="O48" i="11" s="1"/>
  <c r="M49" i="11" s="1"/>
  <c r="O49" i="11" s="1"/>
  <c r="M50" i="11" s="1"/>
  <c r="O50" i="11" s="1"/>
  <c r="N23" i="11"/>
  <c r="R23" i="11"/>
  <c r="K24" i="11"/>
  <c r="N24" i="11"/>
  <c r="R24" i="11"/>
  <c r="K25" i="11"/>
  <c r="N25" i="11"/>
  <c r="U25" i="11" s="1"/>
  <c r="R25" i="11"/>
  <c r="K26" i="11"/>
  <c r="N26" i="11"/>
  <c r="R26" i="11"/>
  <c r="K27" i="11"/>
  <c r="N27" i="11"/>
  <c r="R27" i="11"/>
  <c r="K28" i="11"/>
  <c r="N28" i="11"/>
  <c r="R28" i="11"/>
  <c r="U28" i="11"/>
  <c r="K29" i="11"/>
  <c r="N29" i="11"/>
  <c r="U29" i="11" s="1"/>
  <c r="R29" i="11"/>
  <c r="K30" i="11"/>
  <c r="N30" i="11"/>
  <c r="R30" i="11"/>
  <c r="U30" i="11"/>
  <c r="K31" i="11"/>
  <c r="N31" i="11"/>
  <c r="U31" i="11" s="1"/>
  <c r="R31" i="11"/>
  <c r="K32" i="11"/>
  <c r="N32" i="11"/>
  <c r="R32" i="11"/>
  <c r="U32" i="11"/>
  <c r="K33" i="11"/>
  <c r="N33" i="11"/>
  <c r="R33" i="11"/>
  <c r="K34" i="11"/>
  <c r="N34" i="11"/>
  <c r="R34" i="11"/>
  <c r="U34" i="11"/>
  <c r="K35" i="11"/>
  <c r="N35" i="11"/>
  <c r="R35" i="11"/>
  <c r="K36" i="11"/>
  <c r="N36" i="11"/>
  <c r="R36" i="11"/>
  <c r="U36" i="11"/>
  <c r="K37" i="11"/>
  <c r="N37" i="11"/>
  <c r="U37" i="11" s="1"/>
  <c r="R37" i="11"/>
  <c r="K38" i="11"/>
  <c r="N38" i="11"/>
  <c r="R38" i="11"/>
  <c r="U38" i="11"/>
  <c r="K39" i="11"/>
  <c r="N39" i="11"/>
  <c r="R39" i="11"/>
  <c r="K40" i="11"/>
  <c r="N40" i="11"/>
  <c r="R40" i="11"/>
  <c r="K41" i="11"/>
  <c r="N41" i="11"/>
  <c r="R41" i="11"/>
  <c r="K42" i="11"/>
  <c r="N42" i="11"/>
  <c r="R42" i="11"/>
  <c r="K43" i="11"/>
  <c r="N43" i="11"/>
  <c r="R43" i="11"/>
  <c r="K44" i="11"/>
  <c r="N44" i="11"/>
  <c r="R44" i="11"/>
  <c r="K45" i="11"/>
  <c r="N45" i="11"/>
  <c r="R45" i="11"/>
  <c r="U45" i="11"/>
  <c r="K46" i="11"/>
  <c r="N46" i="11"/>
  <c r="R46" i="11"/>
  <c r="K47" i="11"/>
  <c r="N47" i="11"/>
  <c r="R47" i="11"/>
  <c r="K48" i="11"/>
  <c r="N48" i="11"/>
  <c r="R48" i="11"/>
  <c r="U48" i="11"/>
  <c r="K49" i="11"/>
  <c r="N49" i="11"/>
  <c r="R49" i="11"/>
  <c r="K50" i="11"/>
  <c r="N50" i="11"/>
  <c r="R50" i="11"/>
  <c r="U50" i="11"/>
  <c r="R21" i="11"/>
  <c r="N21" i="11"/>
  <c r="K21" i="11"/>
  <c r="U21" i="11" s="1"/>
  <c r="U20" i="11"/>
  <c r="R20" i="11"/>
  <c r="N20" i="11"/>
  <c r="K20" i="11"/>
  <c r="R19" i="11"/>
  <c r="N19" i="11"/>
  <c r="K19" i="11"/>
  <c r="U19" i="11" s="1"/>
  <c r="R18" i="11"/>
  <c r="N18" i="11"/>
  <c r="K18" i="11"/>
  <c r="U18" i="11" s="1"/>
  <c r="R17" i="11"/>
  <c r="N17" i="11"/>
  <c r="K17" i="11"/>
  <c r="U17" i="11" s="1"/>
  <c r="R16" i="11"/>
  <c r="N16" i="11"/>
  <c r="K16" i="11"/>
  <c r="R15" i="11"/>
  <c r="N15" i="11"/>
  <c r="K15" i="11"/>
  <c r="U15" i="11" s="1"/>
  <c r="R14" i="11"/>
  <c r="N14" i="11"/>
  <c r="K14" i="11"/>
  <c r="R13" i="11"/>
  <c r="N13" i="11"/>
  <c r="K13" i="11"/>
  <c r="U13" i="11" s="1"/>
  <c r="U12" i="11"/>
  <c r="R12" i="11"/>
  <c r="N12" i="11"/>
  <c r="K12" i="11"/>
  <c r="R11" i="11"/>
  <c r="N11" i="11"/>
  <c r="K11" i="11"/>
  <c r="U11" i="11" s="1"/>
  <c r="U10" i="11"/>
  <c r="R10" i="11"/>
  <c r="N10" i="11"/>
  <c r="K10" i="11"/>
  <c r="R9" i="11"/>
  <c r="N9" i="11"/>
  <c r="K9" i="11"/>
  <c r="R8" i="11"/>
  <c r="N8" i="11"/>
  <c r="K8" i="11"/>
  <c r="R7" i="11"/>
  <c r="N7" i="11"/>
  <c r="K7" i="11"/>
  <c r="R6" i="11"/>
  <c r="N6" i="11"/>
  <c r="K6" i="11"/>
  <c r="R5" i="11"/>
  <c r="N5" i="11"/>
  <c r="K5" i="11"/>
  <c r="U4" i="11"/>
  <c r="R4" i="11"/>
  <c r="N4" i="11"/>
  <c r="M4" i="11"/>
  <c r="O4" i="11" s="1"/>
  <c r="M5" i="11" s="1"/>
  <c r="O5" i="11" s="1"/>
  <c r="M6" i="11" s="1"/>
  <c r="O6" i="11" s="1"/>
  <c r="M7" i="11" s="1"/>
  <c r="O7" i="11" s="1"/>
  <c r="M8" i="11" s="1"/>
  <c r="O8" i="11" s="1"/>
  <c r="M9" i="11" s="1"/>
  <c r="O9" i="11" s="1"/>
  <c r="M10" i="11" s="1"/>
  <c r="O10" i="11" s="1"/>
  <c r="M11" i="11" s="1"/>
  <c r="O11" i="11" s="1"/>
  <c r="M12" i="11" s="1"/>
  <c r="O12" i="11" s="1"/>
  <c r="M13" i="11" s="1"/>
  <c r="O13" i="11" s="1"/>
  <c r="M14" i="11" s="1"/>
  <c r="O14" i="11" s="1"/>
  <c r="M15" i="11" s="1"/>
  <c r="O15" i="11" s="1"/>
  <c r="M16" i="11" s="1"/>
  <c r="O16" i="11" s="1"/>
  <c r="M17" i="11" s="1"/>
  <c r="O17" i="11" s="1"/>
  <c r="M18" i="11" s="1"/>
  <c r="O18" i="11" s="1"/>
  <c r="M19" i="11" s="1"/>
  <c r="O19" i="11" s="1"/>
  <c r="M20" i="11" s="1"/>
  <c r="O20" i="11" s="1"/>
  <c r="M21" i="11" s="1"/>
  <c r="O21" i="11" s="1"/>
  <c r="K4" i="11"/>
  <c r="J4" i="11"/>
  <c r="W3" i="11"/>
  <c r="S3" i="10"/>
  <c r="Y3" i="10" s="1"/>
  <c r="S3" i="8"/>
  <c r="K10" i="10"/>
  <c r="Q10" i="10" s="1"/>
  <c r="N10" i="10"/>
  <c r="R10" i="10"/>
  <c r="U10" i="10" s="1"/>
  <c r="K11" i="10"/>
  <c r="Q11" i="10" s="1"/>
  <c r="N11" i="10"/>
  <c r="R11" i="10"/>
  <c r="K12" i="10"/>
  <c r="Q12" i="10" s="1"/>
  <c r="N12" i="10"/>
  <c r="R12" i="10"/>
  <c r="K13" i="10"/>
  <c r="N13" i="10"/>
  <c r="U13" i="10" s="1"/>
  <c r="R13" i="10"/>
  <c r="K14" i="10"/>
  <c r="Q14" i="10" s="1"/>
  <c r="N14" i="10"/>
  <c r="R14" i="10"/>
  <c r="K15" i="10"/>
  <c r="Q15" i="10" s="1"/>
  <c r="N15" i="10"/>
  <c r="U15" i="10" s="1"/>
  <c r="R15" i="10"/>
  <c r="K16" i="10"/>
  <c r="Q16" i="10" s="1"/>
  <c r="N16" i="10"/>
  <c r="R16" i="10"/>
  <c r="K17" i="10"/>
  <c r="N17" i="10"/>
  <c r="U17" i="10" s="1"/>
  <c r="R17" i="10"/>
  <c r="K18" i="10"/>
  <c r="Q18" i="10" s="1"/>
  <c r="N18" i="10"/>
  <c r="R18" i="10"/>
  <c r="U18" i="10" s="1"/>
  <c r="K19" i="10"/>
  <c r="Q19" i="10" s="1"/>
  <c r="N19" i="10"/>
  <c r="R19" i="10"/>
  <c r="K20" i="10"/>
  <c r="Q20" i="10" s="1"/>
  <c r="N20" i="10"/>
  <c r="R20" i="10"/>
  <c r="U20" i="10"/>
  <c r="K21" i="10"/>
  <c r="N21" i="10"/>
  <c r="U21" i="10" s="1"/>
  <c r="R21" i="10"/>
  <c r="R9" i="10"/>
  <c r="N9" i="10"/>
  <c r="K9" i="10"/>
  <c r="R8" i="10"/>
  <c r="N8" i="10"/>
  <c r="K8" i="10"/>
  <c r="Q8" i="10" s="1"/>
  <c r="R7" i="10"/>
  <c r="N7" i="10"/>
  <c r="K7" i="10"/>
  <c r="U7" i="10" s="1"/>
  <c r="R6" i="10"/>
  <c r="N6" i="10"/>
  <c r="K6" i="10"/>
  <c r="R5" i="10"/>
  <c r="N5" i="10"/>
  <c r="K5" i="10"/>
  <c r="R4" i="10"/>
  <c r="P4" i="10"/>
  <c r="N4" i="10"/>
  <c r="O4" i="10" s="1"/>
  <c r="M5" i="10" s="1"/>
  <c r="O5" i="10" s="1"/>
  <c r="M6" i="10" s="1"/>
  <c r="O6" i="10" s="1"/>
  <c r="M7" i="10" s="1"/>
  <c r="O7" i="10" s="1"/>
  <c r="M8" i="10" s="1"/>
  <c r="O8" i="10" s="1"/>
  <c r="M9" i="10" s="1"/>
  <c r="O9" i="10" s="1"/>
  <c r="M10" i="10" s="1"/>
  <c r="O10" i="10" s="1"/>
  <c r="M11" i="10" s="1"/>
  <c r="O11" i="10" s="1"/>
  <c r="M12" i="10" s="1"/>
  <c r="O12" i="10" s="1"/>
  <c r="M13" i="10" s="1"/>
  <c r="O13" i="10" s="1"/>
  <c r="M14" i="10" s="1"/>
  <c r="O14" i="10" s="1"/>
  <c r="M15" i="10" s="1"/>
  <c r="O15" i="10" s="1"/>
  <c r="M16" i="10" s="1"/>
  <c r="O16" i="10" s="1"/>
  <c r="M17" i="10" s="1"/>
  <c r="O17" i="10" s="1"/>
  <c r="M18" i="10" s="1"/>
  <c r="O18" i="10" s="1"/>
  <c r="M19" i="10" s="1"/>
  <c r="O19" i="10" s="1"/>
  <c r="M20" i="10" s="1"/>
  <c r="O20" i="10" s="1"/>
  <c r="M21" i="10" s="1"/>
  <c r="O21" i="10" s="1"/>
  <c r="M4" i="10"/>
  <c r="K4" i="10"/>
  <c r="Q4" i="10" s="1"/>
  <c r="J4" i="10"/>
  <c r="W3" i="10"/>
  <c r="S4" i="10" l="1"/>
  <c r="X3" i="10"/>
  <c r="Z3" i="10" s="1"/>
  <c r="U6" i="10"/>
  <c r="U19" i="10"/>
  <c r="U5" i="10"/>
  <c r="U9" i="10"/>
  <c r="U11" i="10"/>
  <c r="Q7" i="10"/>
  <c r="T4" i="10"/>
  <c r="U8" i="10"/>
  <c r="U16" i="10"/>
  <c r="Q6" i="10"/>
  <c r="L23" i="13"/>
  <c r="W23" i="13"/>
  <c r="W24" i="13" s="1"/>
  <c r="W25" i="13" s="1"/>
  <c r="W26" i="13" s="1"/>
  <c r="W27" i="13" s="1"/>
  <c r="W28" i="13" s="1"/>
  <c r="W29" i="13" s="1"/>
  <c r="W30" i="13" s="1"/>
  <c r="W31" i="13" s="1"/>
  <c r="W32" i="13" s="1"/>
  <c r="W33" i="13" s="1"/>
  <c r="W34" i="13" s="1"/>
  <c r="W35" i="13" s="1"/>
  <c r="W36" i="13" s="1"/>
  <c r="W37" i="13" s="1"/>
  <c r="W38" i="13" s="1"/>
  <c r="W39" i="13" s="1"/>
  <c r="W40" i="13" s="1"/>
  <c r="W41" i="13" s="1"/>
  <c r="W42" i="13" s="1"/>
  <c r="W43" i="13" s="1"/>
  <c r="W44" i="13" s="1"/>
  <c r="W45" i="13" s="1"/>
  <c r="W46" i="13" s="1"/>
  <c r="W47" i="13" s="1"/>
  <c r="W48" i="13" s="1"/>
  <c r="W49" i="13" s="1"/>
  <c r="W50" i="13" s="1"/>
  <c r="U31" i="13"/>
  <c r="U37" i="13"/>
  <c r="U29" i="13"/>
  <c r="U23" i="13"/>
  <c r="U39" i="13"/>
  <c r="U50" i="13"/>
  <c r="U48" i="13"/>
  <c r="U46" i="13"/>
  <c r="U44" i="13"/>
  <c r="U43" i="13"/>
  <c r="U35" i="13"/>
  <c r="U27" i="13"/>
  <c r="U41" i="13"/>
  <c r="U33" i="13"/>
  <c r="U25" i="13"/>
  <c r="U16" i="13"/>
  <c r="U4" i="13"/>
  <c r="S4" i="13"/>
  <c r="P5" i="13" s="1"/>
  <c r="O4" i="13"/>
  <c r="M5" i="13" s="1"/>
  <c r="O5" i="13" s="1"/>
  <c r="M6" i="13" s="1"/>
  <c r="O6" i="13" s="1"/>
  <c r="M7" i="13" s="1"/>
  <c r="O7" i="13" s="1"/>
  <c r="M8" i="13" s="1"/>
  <c r="O8" i="13" s="1"/>
  <c r="M9" i="13" s="1"/>
  <c r="O9" i="13" s="1"/>
  <c r="M10" i="13" s="1"/>
  <c r="O10" i="13" s="1"/>
  <c r="M11" i="13" s="1"/>
  <c r="O11" i="13" s="1"/>
  <c r="M12" i="13" s="1"/>
  <c r="O12" i="13" s="1"/>
  <c r="M13" i="13" s="1"/>
  <c r="O13" i="13" s="1"/>
  <c r="M14" i="13" s="1"/>
  <c r="O14" i="13" s="1"/>
  <c r="M15" i="13" s="1"/>
  <c r="O15" i="13" s="1"/>
  <c r="M16" i="13" s="1"/>
  <c r="O16" i="13" s="1"/>
  <c r="M17" i="13" s="1"/>
  <c r="O17" i="13" s="1"/>
  <c r="M18" i="13" s="1"/>
  <c r="O18" i="13" s="1"/>
  <c r="M19" i="13" s="1"/>
  <c r="O19" i="13" s="1"/>
  <c r="M20" i="13" s="1"/>
  <c r="O20" i="13" s="1"/>
  <c r="M21" i="13" s="1"/>
  <c r="O21" i="13" s="1"/>
  <c r="U13" i="13"/>
  <c r="U17" i="13"/>
  <c r="U21" i="13"/>
  <c r="T4" i="13"/>
  <c r="L4" i="13"/>
  <c r="U9" i="13"/>
  <c r="U15" i="13"/>
  <c r="U19" i="13"/>
  <c r="W4" i="13"/>
  <c r="Y3" i="13"/>
  <c r="U11" i="13"/>
  <c r="X3" i="13"/>
  <c r="U5" i="13"/>
  <c r="I4" i="13"/>
  <c r="U7" i="13"/>
  <c r="U33" i="11"/>
  <c r="U49" i="11"/>
  <c r="U47" i="11"/>
  <c r="U43" i="11"/>
  <c r="U40" i="11"/>
  <c r="U35" i="11"/>
  <c r="J23" i="11"/>
  <c r="U46" i="11"/>
  <c r="U41" i="11"/>
  <c r="U27" i="11"/>
  <c r="U23" i="11"/>
  <c r="U39" i="11"/>
  <c r="U44" i="11"/>
  <c r="U42" i="11"/>
  <c r="U26" i="11"/>
  <c r="U24" i="11"/>
  <c r="U8" i="11"/>
  <c r="U14" i="11"/>
  <c r="U16" i="11"/>
  <c r="S4" i="11"/>
  <c r="P5" i="11" s="1"/>
  <c r="W4" i="11"/>
  <c r="W5" i="11" s="1"/>
  <c r="W6" i="11" s="1"/>
  <c r="U7" i="11"/>
  <c r="I4" i="11"/>
  <c r="T4" i="11"/>
  <c r="U5" i="11"/>
  <c r="U9" i="11"/>
  <c r="X3" i="11"/>
  <c r="Y3" i="11"/>
  <c r="L4" i="11"/>
  <c r="U14" i="10"/>
  <c r="U12" i="10"/>
  <c r="P5" i="10"/>
  <c r="S5" i="10" s="1"/>
  <c r="L4" i="10"/>
  <c r="U4" i="10"/>
  <c r="W4" i="10" s="1"/>
  <c r="W5" i="10" s="1"/>
  <c r="W6" i="10" s="1"/>
  <c r="W7" i="10" s="1"/>
  <c r="W8" i="10" s="1"/>
  <c r="W9" i="10" s="1"/>
  <c r="W10" i="10" s="1"/>
  <c r="I4" i="10"/>
  <c r="S3" i="7"/>
  <c r="W11" i="10" l="1"/>
  <c r="W12" i="10" s="1"/>
  <c r="W13" i="10" s="1"/>
  <c r="W14" i="10" s="1"/>
  <c r="W15" i="10" s="1"/>
  <c r="W16" i="10" s="1"/>
  <c r="W17" i="10" s="1"/>
  <c r="W18" i="10" s="1"/>
  <c r="W19" i="10" s="1"/>
  <c r="W20" i="10" s="1"/>
  <c r="W21" i="10" s="1"/>
  <c r="X4" i="10"/>
  <c r="S5" i="13"/>
  <c r="P6" i="13" s="1"/>
  <c r="S6" i="13" s="1"/>
  <c r="X4" i="13"/>
  <c r="Y4" i="11"/>
  <c r="J24" i="13"/>
  <c r="Y4" i="13"/>
  <c r="Y5" i="13"/>
  <c r="Z3" i="13"/>
  <c r="W5" i="13"/>
  <c r="W6" i="13" s="1"/>
  <c r="W7" i="13" s="1"/>
  <c r="W8" i="13" s="1"/>
  <c r="W9" i="13" s="1"/>
  <c r="W10" i="13" s="1"/>
  <c r="W11" i="13" s="1"/>
  <c r="W12" i="13" s="1"/>
  <c r="W13" i="13" s="1"/>
  <c r="W14" i="13" s="1"/>
  <c r="W15" i="13" s="1"/>
  <c r="W16" i="13" s="1"/>
  <c r="W17" i="13" s="1"/>
  <c r="W18" i="13" s="1"/>
  <c r="W19" i="13" s="1"/>
  <c r="W20" i="13" s="1"/>
  <c r="W21" i="13" s="1"/>
  <c r="J5" i="13"/>
  <c r="V4" i="13"/>
  <c r="I5" i="13" s="1"/>
  <c r="L23" i="11"/>
  <c r="Z3" i="11"/>
  <c r="W7" i="11"/>
  <c r="W8" i="11" s="1"/>
  <c r="W9" i="11" s="1"/>
  <c r="W10" i="11" s="1"/>
  <c r="W11" i="11" s="1"/>
  <c r="W12" i="11" s="1"/>
  <c r="W13" i="11" s="1"/>
  <c r="W14" i="11" s="1"/>
  <c r="W15" i="11" s="1"/>
  <c r="W16" i="11" s="1"/>
  <c r="W17" i="11" s="1"/>
  <c r="W18" i="11" s="1"/>
  <c r="W19" i="11" s="1"/>
  <c r="W20" i="11" s="1"/>
  <c r="W21" i="11" s="1"/>
  <c r="W22" i="11" s="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W35" i="11" s="1"/>
  <c r="W36" i="11" s="1"/>
  <c r="W37" i="11" s="1"/>
  <c r="W38" i="11" s="1"/>
  <c r="W39" i="11" s="1"/>
  <c r="W40" i="11" s="1"/>
  <c r="W41" i="11" s="1"/>
  <c r="W42" i="11" s="1"/>
  <c r="W43" i="11" s="1"/>
  <c r="W44" i="11" s="1"/>
  <c r="W45" i="11" s="1"/>
  <c r="W46" i="11" s="1"/>
  <c r="W47" i="11" s="1"/>
  <c r="W48" i="11" s="1"/>
  <c r="W49" i="11" s="1"/>
  <c r="W50" i="11" s="1"/>
  <c r="S5" i="11"/>
  <c r="J5" i="11"/>
  <c r="V4" i="11"/>
  <c r="I5" i="11" s="1"/>
  <c r="X4" i="11"/>
  <c r="Z4" i="11" s="1"/>
  <c r="V4" i="10"/>
  <c r="I5" i="10" s="1"/>
  <c r="J5" i="10"/>
  <c r="Y4" i="10"/>
  <c r="Z4" i="10" s="1"/>
  <c r="X5" i="10"/>
  <c r="Y5" i="10"/>
  <c r="P6" i="10"/>
  <c r="S6" i="10" s="1"/>
  <c r="Z4" i="13" l="1"/>
  <c r="L24" i="13"/>
  <c r="X5" i="13"/>
  <c r="Z5" i="13" s="1"/>
  <c r="L5" i="13"/>
  <c r="T5" i="13"/>
  <c r="X6" i="13"/>
  <c r="P7" i="13"/>
  <c r="S7" i="13" s="1"/>
  <c r="Y6" i="13"/>
  <c r="J24" i="11"/>
  <c r="T5" i="11"/>
  <c r="L5" i="11"/>
  <c r="P6" i="11"/>
  <c r="S6" i="11" s="1"/>
  <c r="Y5" i="11"/>
  <c r="X5" i="11"/>
  <c r="T5" i="10"/>
  <c r="L5" i="10"/>
  <c r="P7" i="10"/>
  <c r="S7" i="10" s="1"/>
  <c r="Y6" i="10"/>
  <c r="X6" i="10"/>
  <c r="Z5" i="10"/>
  <c r="R9" i="8"/>
  <c r="N9" i="8"/>
  <c r="K9" i="8"/>
  <c r="Q9" i="8" s="1"/>
  <c r="R8" i="8"/>
  <c r="N8" i="8"/>
  <c r="K8" i="8"/>
  <c r="Q8" i="8" s="1"/>
  <c r="R7" i="8"/>
  <c r="N7" i="8"/>
  <c r="K7" i="8"/>
  <c r="Q7" i="8" s="1"/>
  <c r="R6" i="8"/>
  <c r="N6" i="8"/>
  <c r="K6" i="8"/>
  <c r="Q6" i="8" s="1"/>
  <c r="R5" i="8"/>
  <c r="N5" i="8"/>
  <c r="K5" i="8"/>
  <c r="Q5" i="8" s="1"/>
  <c r="R4" i="8"/>
  <c r="P4" i="8"/>
  <c r="S4" i="8" s="1"/>
  <c r="N4" i="8"/>
  <c r="M4" i="8"/>
  <c r="K4" i="8"/>
  <c r="Q4" i="8" s="1"/>
  <c r="J4" i="8"/>
  <c r="W3" i="8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4" i="7"/>
  <c r="N50" i="7"/>
  <c r="K50" i="7"/>
  <c r="Q50" i="7" s="1"/>
  <c r="N49" i="7"/>
  <c r="K49" i="7"/>
  <c r="Q49" i="7" s="1"/>
  <c r="N48" i="7"/>
  <c r="K48" i="7"/>
  <c r="N47" i="7"/>
  <c r="K47" i="7"/>
  <c r="N46" i="7"/>
  <c r="K46" i="7"/>
  <c r="Q46" i="7" s="1"/>
  <c r="N45" i="7"/>
  <c r="K45" i="7"/>
  <c r="Q45" i="7" s="1"/>
  <c r="N44" i="7"/>
  <c r="K44" i="7"/>
  <c r="N43" i="7"/>
  <c r="K43" i="7"/>
  <c r="N42" i="7"/>
  <c r="K42" i="7"/>
  <c r="Q42" i="7" s="1"/>
  <c r="N41" i="7"/>
  <c r="K41" i="7"/>
  <c r="Q41" i="7" s="1"/>
  <c r="N40" i="7"/>
  <c r="K40" i="7"/>
  <c r="N39" i="7"/>
  <c r="K39" i="7"/>
  <c r="Q39" i="7" s="1"/>
  <c r="N38" i="7"/>
  <c r="K38" i="7"/>
  <c r="Q38" i="7" s="1"/>
  <c r="N37" i="7"/>
  <c r="K37" i="7"/>
  <c r="Q37" i="7" s="1"/>
  <c r="N36" i="7"/>
  <c r="K36" i="7"/>
  <c r="N35" i="7"/>
  <c r="K35" i="7"/>
  <c r="Q35" i="7" s="1"/>
  <c r="N34" i="7"/>
  <c r="K34" i="7"/>
  <c r="Q34" i="7" s="1"/>
  <c r="N33" i="7"/>
  <c r="K33" i="7"/>
  <c r="Q33" i="7" s="1"/>
  <c r="N32" i="7"/>
  <c r="K32" i="7"/>
  <c r="N31" i="7"/>
  <c r="K31" i="7"/>
  <c r="N30" i="7"/>
  <c r="K30" i="7"/>
  <c r="Q30" i="7" s="1"/>
  <c r="N29" i="7"/>
  <c r="K29" i="7"/>
  <c r="Q29" i="7" s="1"/>
  <c r="N28" i="7"/>
  <c r="K28" i="7"/>
  <c r="N27" i="7"/>
  <c r="K27" i="7"/>
  <c r="N26" i="7"/>
  <c r="K26" i="7"/>
  <c r="Q26" i="7" s="1"/>
  <c r="N25" i="7"/>
  <c r="K25" i="7"/>
  <c r="Q25" i="7" s="1"/>
  <c r="N24" i="7"/>
  <c r="K24" i="7"/>
  <c r="N23" i="7"/>
  <c r="K23" i="7"/>
  <c r="Q23" i="7" s="1"/>
  <c r="N22" i="7"/>
  <c r="K22" i="7"/>
  <c r="Q22" i="7" s="1"/>
  <c r="N21" i="7"/>
  <c r="K21" i="7"/>
  <c r="Q21" i="7" s="1"/>
  <c r="N20" i="7"/>
  <c r="K20" i="7"/>
  <c r="N19" i="7"/>
  <c r="K19" i="7"/>
  <c r="Q19" i="7" s="1"/>
  <c r="N18" i="7"/>
  <c r="K18" i="7"/>
  <c r="Q18" i="7" s="1"/>
  <c r="N17" i="7"/>
  <c r="K17" i="7"/>
  <c r="Q17" i="7" s="1"/>
  <c r="N16" i="7"/>
  <c r="K16" i="7"/>
  <c r="N15" i="7"/>
  <c r="K15" i="7"/>
  <c r="N14" i="7"/>
  <c r="K14" i="7"/>
  <c r="Q14" i="7" s="1"/>
  <c r="N13" i="7"/>
  <c r="K13" i="7"/>
  <c r="Q13" i="7" s="1"/>
  <c r="N12" i="7"/>
  <c r="K12" i="7"/>
  <c r="N11" i="7"/>
  <c r="K11" i="7"/>
  <c r="N10" i="7"/>
  <c r="K10" i="7"/>
  <c r="Q10" i="7" s="1"/>
  <c r="N9" i="7"/>
  <c r="K9" i="7"/>
  <c r="Q9" i="7" s="1"/>
  <c r="N8" i="7"/>
  <c r="K8" i="7"/>
  <c r="N7" i="7"/>
  <c r="K7" i="7"/>
  <c r="Q7" i="7" s="1"/>
  <c r="N6" i="7"/>
  <c r="K6" i="7"/>
  <c r="Q6" i="7" s="1"/>
  <c r="N5" i="7"/>
  <c r="K5" i="7"/>
  <c r="Q5" i="7" s="1"/>
  <c r="P4" i="7"/>
  <c r="N4" i="7"/>
  <c r="M4" i="7"/>
  <c r="K4" i="7"/>
  <c r="Q4" i="7" s="1"/>
  <c r="J4" i="7"/>
  <c r="W3" i="7"/>
  <c r="U7" i="7" l="1"/>
  <c r="L4" i="7"/>
  <c r="S4" i="7"/>
  <c r="U39" i="7"/>
  <c r="U43" i="7"/>
  <c r="Q43" i="7"/>
  <c r="U47" i="7"/>
  <c r="Q47" i="7"/>
  <c r="U35" i="7"/>
  <c r="U15" i="7"/>
  <c r="Q15" i="7"/>
  <c r="U23" i="7"/>
  <c r="U11" i="7"/>
  <c r="Q11" i="7"/>
  <c r="U27" i="7"/>
  <c r="Q27" i="7"/>
  <c r="U31" i="7"/>
  <c r="Q31" i="7"/>
  <c r="I4" i="7"/>
  <c r="X3" i="7"/>
  <c r="Y3" i="7"/>
  <c r="U4" i="7"/>
  <c r="U8" i="7"/>
  <c r="Q8" i="7"/>
  <c r="U12" i="7"/>
  <c r="Q12" i="7"/>
  <c r="U16" i="7"/>
  <c r="Q16" i="7"/>
  <c r="U20" i="7"/>
  <c r="Q20" i="7"/>
  <c r="U24" i="7"/>
  <c r="Q24" i="7"/>
  <c r="U28" i="7"/>
  <c r="Q28" i="7"/>
  <c r="U32" i="7"/>
  <c r="Q32" i="7"/>
  <c r="U36" i="7"/>
  <c r="Q36" i="7"/>
  <c r="U40" i="7"/>
  <c r="Q40" i="7"/>
  <c r="U44" i="7"/>
  <c r="Q44" i="7"/>
  <c r="U48" i="7"/>
  <c r="Q48" i="7"/>
  <c r="U19" i="7"/>
  <c r="I4" i="8"/>
  <c r="Y3" i="8"/>
  <c r="X3" i="8"/>
  <c r="Z3" i="8" s="1"/>
  <c r="Z6" i="13"/>
  <c r="J25" i="13"/>
  <c r="P8" i="13"/>
  <c r="S8" i="13" s="1"/>
  <c r="Y7" i="13"/>
  <c r="X7" i="13"/>
  <c r="Z7" i="13" s="1"/>
  <c r="V5" i="13"/>
  <c r="I6" i="13" s="1"/>
  <c r="J6" i="13"/>
  <c r="L24" i="11"/>
  <c r="X6" i="11"/>
  <c r="P7" i="11"/>
  <c r="S7" i="11" s="1"/>
  <c r="Y6" i="11"/>
  <c r="V5" i="11"/>
  <c r="I6" i="11" s="1"/>
  <c r="J6" i="11"/>
  <c r="Z5" i="11"/>
  <c r="J6" i="10"/>
  <c r="V5" i="10"/>
  <c r="I6" i="10" s="1"/>
  <c r="X7" i="10"/>
  <c r="Y7" i="10"/>
  <c r="P8" i="10"/>
  <c r="S8" i="10" s="1"/>
  <c r="Z6" i="10"/>
  <c r="U6" i="7"/>
  <c r="U10" i="7"/>
  <c r="U14" i="7"/>
  <c r="U18" i="7"/>
  <c r="U22" i="7"/>
  <c r="U26" i="7"/>
  <c r="U30" i="7"/>
  <c r="U34" i="7"/>
  <c r="U38" i="7"/>
  <c r="U42" i="7"/>
  <c r="U46" i="7"/>
  <c r="U50" i="7"/>
  <c r="U5" i="7"/>
  <c r="U9" i="7"/>
  <c r="U13" i="7"/>
  <c r="U17" i="7"/>
  <c r="U21" i="7"/>
  <c r="U25" i="7"/>
  <c r="U29" i="7"/>
  <c r="U33" i="7"/>
  <c r="U37" i="7"/>
  <c r="U41" i="7"/>
  <c r="U45" i="7"/>
  <c r="U49" i="7"/>
  <c r="J5" i="7"/>
  <c r="O4" i="7"/>
  <c r="V4" i="7" s="1"/>
  <c r="W4" i="7"/>
  <c r="W5" i="7" s="1"/>
  <c r="W6" i="7" s="1"/>
  <c r="W7" i="7" s="1"/>
  <c r="W8" i="7" s="1"/>
  <c r="L4" i="8"/>
  <c r="U4" i="8"/>
  <c r="U9" i="8"/>
  <c r="O4" i="8"/>
  <c r="M5" i="8" s="1"/>
  <c r="O5" i="8" s="1"/>
  <c r="M6" i="8" s="1"/>
  <c r="O6" i="8" s="1"/>
  <c r="M7" i="8" s="1"/>
  <c r="O7" i="8" s="1"/>
  <c r="M8" i="8" s="1"/>
  <c r="O8" i="8" s="1"/>
  <c r="M9" i="8" s="1"/>
  <c r="O9" i="8" s="1"/>
  <c r="U6" i="8"/>
  <c r="U5" i="8"/>
  <c r="U8" i="8"/>
  <c r="U7" i="8"/>
  <c r="J5" i="8"/>
  <c r="W4" i="8"/>
  <c r="T4" i="8"/>
  <c r="P5" i="7"/>
  <c r="S5" i="7" s="1"/>
  <c r="L5" i="7"/>
  <c r="T4" i="7"/>
  <c r="M5" i="7" l="1"/>
  <c r="O5" i="7" s="1"/>
  <c r="Y4" i="7"/>
  <c r="X4" i="7"/>
  <c r="Z3" i="7"/>
  <c r="X5" i="7"/>
  <c r="Y5" i="7"/>
  <c r="Z4" i="7"/>
  <c r="L25" i="13"/>
  <c r="T6" i="13"/>
  <c r="L6" i="13"/>
  <c r="X8" i="13"/>
  <c r="Y8" i="13"/>
  <c r="P9" i="13"/>
  <c r="S9" i="13" s="1"/>
  <c r="J25" i="11"/>
  <c r="P8" i="11"/>
  <c r="S8" i="11" s="1"/>
  <c r="Y7" i="11"/>
  <c r="X7" i="11"/>
  <c r="T6" i="11"/>
  <c r="L6" i="11"/>
  <c r="Z6" i="11"/>
  <c r="P5" i="8"/>
  <c r="S5" i="8" s="1"/>
  <c r="X4" i="8"/>
  <c r="Y4" i="8"/>
  <c r="Z7" i="10"/>
  <c r="P9" i="10"/>
  <c r="Y8" i="10"/>
  <c r="X8" i="10"/>
  <c r="Z8" i="10" s="1"/>
  <c r="T6" i="10"/>
  <c r="L6" i="10"/>
  <c r="W9" i="7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J6" i="7"/>
  <c r="L6" i="7" s="1"/>
  <c r="V4" i="8"/>
  <c r="I5" i="8" s="1"/>
  <c r="W5" i="8"/>
  <c r="L5" i="8"/>
  <c r="T5" i="8"/>
  <c r="I5" i="7"/>
  <c r="M6" i="7"/>
  <c r="O6" i="7" s="1"/>
  <c r="T5" i="7"/>
  <c r="Z7" i="11" l="1"/>
  <c r="Z5" i="7"/>
  <c r="J26" i="13"/>
  <c r="Z8" i="13"/>
  <c r="J7" i="13"/>
  <c r="V6" i="13"/>
  <c r="I7" i="13" s="1"/>
  <c r="P10" i="13"/>
  <c r="S10" i="13" s="1"/>
  <c r="Y9" i="13"/>
  <c r="X9" i="13"/>
  <c r="Z9" i="13" s="1"/>
  <c r="L25" i="11"/>
  <c r="J7" i="11"/>
  <c r="V6" i="11"/>
  <c r="I7" i="11" s="1"/>
  <c r="X8" i="11"/>
  <c r="P9" i="11"/>
  <c r="S9" i="11" s="1"/>
  <c r="Y8" i="11"/>
  <c r="S9" i="10"/>
  <c r="P10" i="10" s="1"/>
  <c r="Z4" i="8"/>
  <c r="P6" i="8"/>
  <c r="S6" i="8" s="1"/>
  <c r="Y5" i="8"/>
  <c r="X5" i="8"/>
  <c r="Z5" i="8" s="1"/>
  <c r="V6" i="10"/>
  <c r="I7" i="10" s="1"/>
  <c r="J7" i="10"/>
  <c r="V5" i="7"/>
  <c r="I6" i="7" s="1"/>
  <c r="J7" i="7"/>
  <c r="L7" i="7" s="1"/>
  <c r="W6" i="8"/>
  <c r="V5" i="8"/>
  <c r="I6" i="8" s="1"/>
  <c r="J6" i="8"/>
  <c r="P6" i="7"/>
  <c r="S6" i="7" s="1"/>
  <c r="M7" i="7"/>
  <c r="O7" i="7" s="1"/>
  <c r="Z8" i="11" l="1"/>
  <c r="X9" i="10"/>
  <c r="Y6" i="7"/>
  <c r="X6" i="7"/>
  <c r="Z6" i="7" s="1"/>
  <c r="L26" i="13"/>
  <c r="X10" i="13"/>
  <c r="Y10" i="13"/>
  <c r="P11" i="13"/>
  <c r="S11" i="13" s="1"/>
  <c r="L7" i="13"/>
  <c r="T7" i="13"/>
  <c r="J26" i="11"/>
  <c r="P10" i="11"/>
  <c r="S10" i="11" s="1"/>
  <c r="Y9" i="11"/>
  <c r="X9" i="11"/>
  <c r="T7" i="11"/>
  <c r="L7" i="11"/>
  <c r="S10" i="10"/>
  <c r="Y10" i="10" s="1"/>
  <c r="Y9" i="10"/>
  <c r="Z9" i="10" s="1"/>
  <c r="X6" i="8"/>
  <c r="Y6" i="8"/>
  <c r="P7" i="8"/>
  <c r="S7" i="8" s="1"/>
  <c r="T7" i="10"/>
  <c r="L7" i="10"/>
  <c r="P7" i="7"/>
  <c r="S7" i="7" s="1"/>
  <c r="V7" i="7" s="1"/>
  <c r="T6" i="7"/>
  <c r="V6" i="7"/>
  <c r="I7" i="7" s="1"/>
  <c r="J8" i="7"/>
  <c r="L8" i="7" s="1"/>
  <c r="W7" i="8"/>
  <c r="L6" i="8"/>
  <c r="T6" i="8"/>
  <c r="M8" i="7"/>
  <c r="O8" i="7" s="1"/>
  <c r="Z9" i="11" l="1"/>
  <c r="X10" i="10"/>
  <c r="P11" i="10"/>
  <c r="S11" i="10" s="1"/>
  <c r="P8" i="7"/>
  <c r="S8" i="7" s="1"/>
  <c r="Y8" i="7" s="1"/>
  <c r="T7" i="7"/>
  <c r="X7" i="7"/>
  <c r="Y7" i="7"/>
  <c r="J27" i="13"/>
  <c r="V7" i="13"/>
  <c r="I8" i="13" s="1"/>
  <c r="J8" i="13"/>
  <c r="P12" i="13"/>
  <c r="S12" i="13" s="1"/>
  <c r="Y11" i="13"/>
  <c r="X11" i="13"/>
  <c r="Z10" i="13"/>
  <c r="L26" i="11"/>
  <c r="V7" i="11"/>
  <c r="I8" i="11" s="1"/>
  <c r="J8" i="11"/>
  <c r="X10" i="11"/>
  <c r="Z10" i="11" s="1"/>
  <c r="P11" i="11"/>
  <c r="S11" i="11" s="1"/>
  <c r="Y10" i="11"/>
  <c r="Z10" i="10"/>
  <c r="Z6" i="8"/>
  <c r="Y7" i="8"/>
  <c r="X7" i="8"/>
  <c r="Z7" i="8" s="1"/>
  <c r="P8" i="8"/>
  <c r="S8" i="8" s="1"/>
  <c r="J8" i="10"/>
  <c r="V7" i="10"/>
  <c r="I8" i="10" s="1"/>
  <c r="J9" i="7"/>
  <c r="W8" i="8"/>
  <c r="J7" i="8"/>
  <c r="V6" i="8"/>
  <c r="I7" i="8" s="1"/>
  <c r="L9" i="7"/>
  <c r="I8" i="7"/>
  <c r="M9" i="7"/>
  <c r="O9" i="7" s="1"/>
  <c r="P9" i="7" l="1"/>
  <c r="S9" i="7" s="1"/>
  <c r="Z7" i="7"/>
  <c r="V8" i="7"/>
  <c r="T8" i="7"/>
  <c r="X8" i="7"/>
  <c r="Z8" i="7" s="1"/>
  <c r="X9" i="7"/>
  <c r="Y9" i="7"/>
  <c r="L27" i="13"/>
  <c r="X12" i="13"/>
  <c r="Y12" i="13"/>
  <c r="P13" i="13"/>
  <c r="S13" i="13" s="1"/>
  <c r="T8" i="13"/>
  <c r="L8" i="13"/>
  <c r="Z11" i="13"/>
  <c r="J27" i="11"/>
  <c r="P12" i="11"/>
  <c r="S12" i="11" s="1"/>
  <c r="Y11" i="11"/>
  <c r="X11" i="11"/>
  <c r="T8" i="11"/>
  <c r="L8" i="11"/>
  <c r="Y11" i="10"/>
  <c r="P12" i="10"/>
  <c r="S12" i="10" s="1"/>
  <c r="X11" i="10"/>
  <c r="X8" i="8"/>
  <c r="Y8" i="8"/>
  <c r="P9" i="8"/>
  <c r="S9" i="8" s="1"/>
  <c r="T8" i="10"/>
  <c r="L8" i="10"/>
  <c r="J10" i="7"/>
  <c r="V9" i="7"/>
  <c r="W9" i="8"/>
  <c r="T7" i="8"/>
  <c r="L7" i="8"/>
  <c r="P10" i="7"/>
  <c r="S10" i="7" s="1"/>
  <c r="L10" i="7"/>
  <c r="M10" i="7"/>
  <c r="O10" i="7" s="1"/>
  <c r="I9" i="7"/>
  <c r="T9" i="7"/>
  <c r="Z11" i="10" l="1"/>
  <c r="X10" i="7"/>
  <c r="Y10" i="7"/>
  <c r="Z9" i="7"/>
  <c r="Z11" i="11"/>
  <c r="J28" i="13"/>
  <c r="P14" i="13"/>
  <c r="S14" i="13" s="1"/>
  <c r="Y13" i="13"/>
  <c r="X13" i="13"/>
  <c r="J9" i="13"/>
  <c r="V8" i="13"/>
  <c r="I9" i="13" s="1"/>
  <c r="Z12" i="13"/>
  <c r="L27" i="11"/>
  <c r="J9" i="11"/>
  <c r="V8" i="11"/>
  <c r="I9" i="11" s="1"/>
  <c r="X12" i="11"/>
  <c r="Y12" i="11"/>
  <c r="P13" i="11"/>
  <c r="S13" i="11" s="1"/>
  <c r="Y9" i="8"/>
  <c r="X9" i="8"/>
  <c r="Z8" i="8"/>
  <c r="V8" i="10"/>
  <c r="I9" i="10" s="1"/>
  <c r="J9" i="10"/>
  <c r="J11" i="7"/>
  <c r="L11" i="7" s="1"/>
  <c r="V10" i="7"/>
  <c r="J8" i="8"/>
  <c r="V7" i="8"/>
  <c r="I8" i="8" s="1"/>
  <c r="T10" i="7"/>
  <c r="I10" i="7"/>
  <c r="P11" i="7"/>
  <c r="S11" i="7" s="1"/>
  <c r="M11" i="7"/>
  <c r="O11" i="7" s="1"/>
  <c r="Z9" i="8" l="1"/>
  <c r="Z13" i="13"/>
  <c r="X11" i="7"/>
  <c r="Y11" i="7"/>
  <c r="Z11" i="7" s="1"/>
  <c r="Z10" i="7"/>
  <c r="L28" i="13"/>
  <c r="T9" i="13"/>
  <c r="L9" i="13"/>
  <c r="X14" i="13"/>
  <c r="P15" i="13"/>
  <c r="S15" i="13" s="1"/>
  <c r="Y14" i="13"/>
  <c r="J28" i="11"/>
  <c r="Z12" i="11"/>
  <c r="P14" i="11"/>
  <c r="S14" i="11" s="1"/>
  <c r="Y13" i="11"/>
  <c r="X13" i="11"/>
  <c r="T9" i="11"/>
  <c r="L9" i="11"/>
  <c r="Y12" i="10"/>
  <c r="X12" i="10"/>
  <c r="P13" i="10"/>
  <c r="S13" i="10" s="1"/>
  <c r="T9" i="10"/>
  <c r="L9" i="10"/>
  <c r="J12" i="7"/>
  <c r="L12" i="7" s="1"/>
  <c r="V11" i="7"/>
  <c r="L8" i="8"/>
  <c r="T8" i="8"/>
  <c r="I11" i="7"/>
  <c r="P12" i="7"/>
  <c r="S12" i="7" s="1"/>
  <c r="M12" i="7"/>
  <c r="O12" i="7" s="1"/>
  <c r="T11" i="7"/>
  <c r="V9" i="10" l="1"/>
  <c r="I10" i="10" s="1"/>
  <c r="J10" i="10"/>
  <c r="Z12" i="10"/>
  <c r="Z14" i="13"/>
  <c r="Y12" i="7"/>
  <c r="X12" i="7"/>
  <c r="Z12" i="7" s="1"/>
  <c r="Z13" i="11"/>
  <c r="J29" i="13"/>
  <c r="P16" i="13"/>
  <c r="S16" i="13" s="1"/>
  <c r="X15" i="13"/>
  <c r="Y15" i="13"/>
  <c r="V9" i="13"/>
  <c r="I10" i="13" s="1"/>
  <c r="J10" i="13"/>
  <c r="L28" i="11"/>
  <c r="V9" i="11"/>
  <c r="I10" i="11" s="1"/>
  <c r="J10" i="11"/>
  <c r="X14" i="11"/>
  <c r="Y14" i="11"/>
  <c r="P15" i="11"/>
  <c r="S15" i="11" s="1"/>
  <c r="J13" i="7"/>
  <c r="L13" i="7" s="1"/>
  <c r="V12" i="7"/>
  <c r="J9" i="8"/>
  <c r="V8" i="8"/>
  <c r="I9" i="8" s="1"/>
  <c r="M13" i="7"/>
  <c r="O13" i="7" s="1"/>
  <c r="I12" i="7"/>
  <c r="P13" i="7"/>
  <c r="S13" i="7" s="1"/>
  <c r="T12" i="7"/>
  <c r="L10" i="10" l="1"/>
  <c r="T10" i="10"/>
  <c r="X13" i="7"/>
  <c r="Y13" i="7"/>
  <c r="L29" i="13"/>
  <c r="Z15" i="13"/>
  <c r="T10" i="13"/>
  <c r="L10" i="13"/>
  <c r="X16" i="13"/>
  <c r="Z16" i="13" s="1"/>
  <c r="P17" i="13"/>
  <c r="S17" i="13" s="1"/>
  <c r="Y16" i="13"/>
  <c r="J29" i="11"/>
  <c r="Z14" i="11"/>
  <c r="T10" i="11"/>
  <c r="L10" i="11"/>
  <c r="P16" i="11"/>
  <c r="S16" i="11" s="1"/>
  <c r="Y15" i="11"/>
  <c r="X15" i="11"/>
  <c r="P14" i="10"/>
  <c r="S14" i="10" s="1"/>
  <c r="X13" i="10"/>
  <c r="Y13" i="10"/>
  <c r="J14" i="7"/>
  <c r="L14" i="7" s="1"/>
  <c r="V13" i="7"/>
  <c r="L9" i="8"/>
  <c r="T9" i="8"/>
  <c r="P14" i="7"/>
  <c r="S14" i="7" s="1"/>
  <c r="I13" i="7"/>
  <c r="T13" i="7"/>
  <c r="M14" i="7"/>
  <c r="O14" i="7" s="1"/>
  <c r="J11" i="10" l="1"/>
  <c r="V10" i="10"/>
  <c r="I11" i="10" s="1"/>
  <c r="Y14" i="7"/>
  <c r="X14" i="7"/>
  <c r="Z14" i="7" s="1"/>
  <c r="Z13" i="7"/>
  <c r="J30" i="13"/>
  <c r="J11" i="13"/>
  <c r="V10" i="13"/>
  <c r="I11" i="13" s="1"/>
  <c r="P18" i="13"/>
  <c r="S18" i="13" s="1"/>
  <c r="Y17" i="13"/>
  <c r="X17" i="13"/>
  <c r="L29" i="11"/>
  <c r="X16" i="11"/>
  <c r="P17" i="11"/>
  <c r="S17" i="11" s="1"/>
  <c r="Y16" i="11"/>
  <c r="J11" i="11"/>
  <c r="V10" i="11"/>
  <c r="I11" i="11" s="1"/>
  <c r="Z15" i="11"/>
  <c r="Z13" i="10"/>
  <c r="J15" i="7"/>
  <c r="L15" i="7" s="1"/>
  <c r="V14" i="7"/>
  <c r="V9" i="8"/>
  <c r="T14" i="7"/>
  <c r="P15" i="7"/>
  <c r="S15" i="7" s="1"/>
  <c r="M15" i="7"/>
  <c r="O15" i="7" s="1"/>
  <c r="I14" i="7"/>
  <c r="L11" i="10" l="1"/>
  <c r="T11" i="10"/>
  <c r="X15" i="7"/>
  <c r="Y15" i="7"/>
  <c r="Z15" i="7" s="1"/>
  <c r="L30" i="13"/>
  <c r="X18" i="13"/>
  <c r="P19" i="13"/>
  <c r="S19" i="13" s="1"/>
  <c r="Y18" i="13"/>
  <c r="Z17" i="13"/>
  <c r="T11" i="13"/>
  <c r="L11" i="13"/>
  <c r="J30" i="11"/>
  <c r="T11" i="11"/>
  <c r="L11" i="11"/>
  <c r="P18" i="11"/>
  <c r="S18" i="11" s="1"/>
  <c r="Y17" i="11"/>
  <c r="X17" i="11"/>
  <c r="Z16" i="11"/>
  <c r="Y14" i="10"/>
  <c r="X14" i="10"/>
  <c r="Z14" i="10" s="1"/>
  <c r="P15" i="10"/>
  <c r="S15" i="10" s="1"/>
  <c r="J16" i="7"/>
  <c r="L16" i="7" s="1"/>
  <c r="V15" i="7"/>
  <c r="M16" i="7"/>
  <c r="O16" i="7" s="1"/>
  <c r="T15" i="7"/>
  <c r="I15" i="7"/>
  <c r="P16" i="7"/>
  <c r="S16" i="7" s="1"/>
  <c r="J12" i="10" l="1"/>
  <c r="V11" i="10"/>
  <c r="I12" i="10" s="1"/>
  <c r="Y16" i="7"/>
  <c r="X16" i="7"/>
  <c r="Z16" i="7" s="1"/>
  <c r="J31" i="13"/>
  <c r="V11" i="13"/>
  <c r="I12" i="13" s="1"/>
  <c r="J12" i="13"/>
  <c r="P20" i="13"/>
  <c r="S20" i="13" s="1"/>
  <c r="Y19" i="13"/>
  <c r="X19" i="13"/>
  <c r="Z18" i="13"/>
  <c r="L30" i="11"/>
  <c r="X18" i="11"/>
  <c r="Y18" i="11"/>
  <c r="P19" i="11"/>
  <c r="S19" i="11" s="1"/>
  <c r="V11" i="11"/>
  <c r="I12" i="11" s="1"/>
  <c r="J12" i="11"/>
  <c r="Z17" i="11"/>
  <c r="J17" i="7"/>
  <c r="L17" i="7" s="1"/>
  <c r="V16" i="7"/>
  <c r="I16" i="7"/>
  <c r="M17" i="7"/>
  <c r="O17" i="7" s="1"/>
  <c r="P17" i="7"/>
  <c r="S17" i="7" s="1"/>
  <c r="T16" i="7"/>
  <c r="L12" i="10" l="1"/>
  <c r="T12" i="10"/>
  <c r="Y17" i="7"/>
  <c r="X17" i="7"/>
  <c r="L31" i="13"/>
  <c r="X20" i="13"/>
  <c r="P21" i="13"/>
  <c r="S21" i="13" s="1"/>
  <c r="P22" i="13" s="1"/>
  <c r="Y20" i="13"/>
  <c r="T12" i="13"/>
  <c r="L12" i="13"/>
  <c r="Z19" i="13"/>
  <c r="J31" i="11"/>
  <c r="P20" i="11"/>
  <c r="S20" i="11" s="1"/>
  <c r="Y19" i="11"/>
  <c r="X19" i="11"/>
  <c r="T12" i="11"/>
  <c r="L12" i="11"/>
  <c r="Z18" i="11"/>
  <c r="Y15" i="10"/>
  <c r="P16" i="10"/>
  <c r="S16" i="10" s="1"/>
  <c r="X15" i="10"/>
  <c r="J18" i="7"/>
  <c r="V17" i="7"/>
  <c r="M18" i="7"/>
  <c r="O18" i="7" s="1"/>
  <c r="I17" i="7"/>
  <c r="L18" i="7"/>
  <c r="P18" i="7"/>
  <c r="S18" i="7" s="1"/>
  <c r="T17" i="7"/>
  <c r="Z15" i="10" l="1"/>
  <c r="J13" i="10"/>
  <c r="V12" i="10"/>
  <c r="I13" i="10" s="1"/>
  <c r="Z19" i="11"/>
  <c r="S22" i="13"/>
  <c r="T22" i="13"/>
  <c r="X18" i="7"/>
  <c r="Y18" i="7"/>
  <c r="Z17" i="7"/>
  <c r="J32" i="13"/>
  <c r="X21" i="13"/>
  <c r="Y21" i="13"/>
  <c r="J13" i="13"/>
  <c r="V12" i="13"/>
  <c r="I13" i="13" s="1"/>
  <c r="Z20" i="13"/>
  <c r="L31" i="11"/>
  <c r="J13" i="11"/>
  <c r="V12" i="11"/>
  <c r="I13" i="11" s="1"/>
  <c r="X20" i="11"/>
  <c r="Y20" i="11"/>
  <c r="P21" i="11"/>
  <c r="S21" i="11" s="1"/>
  <c r="P22" i="11" s="1"/>
  <c r="J19" i="7"/>
  <c r="V18" i="7"/>
  <c r="L19" i="7"/>
  <c r="I18" i="7"/>
  <c r="P19" i="7"/>
  <c r="S19" i="7" s="1"/>
  <c r="T18" i="7"/>
  <c r="M19" i="7"/>
  <c r="O19" i="7" s="1"/>
  <c r="L13" i="10" l="1"/>
  <c r="T13" i="10"/>
  <c r="P23" i="13"/>
  <c r="Y22" i="13"/>
  <c r="X22" i="13"/>
  <c r="Z22" i="13" s="1"/>
  <c r="V22" i="13"/>
  <c r="I23" i="13" s="1"/>
  <c r="X19" i="7"/>
  <c r="Y19" i="7"/>
  <c r="Z19" i="7" s="1"/>
  <c r="Z18" i="7"/>
  <c r="S22" i="11"/>
  <c r="T22" i="11"/>
  <c r="L32" i="13"/>
  <c r="L13" i="13"/>
  <c r="T13" i="13"/>
  <c r="Z21" i="13"/>
  <c r="J32" i="11"/>
  <c r="Z20" i="11"/>
  <c r="Y21" i="11"/>
  <c r="X21" i="11"/>
  <c r="T13" i="11"/>
  <c r="L13" i="11"/>
  <c r="X16" i="10"/>
  <c r="Y16" i="10"/>
  <c r="P17" i="10"/>
  <c r="S17" i="10" s="1"/>
  <c r="J20" i="7"/>
  <c r="V19" i="7"/>
  <c r="M20" i="7"/>
  <c r="O20" i="7" s="1"/>
  <c r="P20" i="7"/>
  <c r="S20" i="7" s="1"/>
  <c r="L20" i="7"/>
  <c r="I19" i="7"/>
  <c r="T19" i="7"/>
  <c r="J14" i="10" l="1"/>
  <c r="V13" i="10"/>
  <c r="I14" i="10" s="1"/>
  <c r="T23" i="13"/>
  <c r="S23" i="13"/>
  <c r="X20" i="7"/>
  <c r="Y20" i="7"/>
  <c r="Z21" i="11"/>
  <c r="Y22" i="11"/>
  <c r="P23" i="11"/>
  <c r="V22" i="11"/>
  <c r="I23" i="11" s="1"/>
  <c r="X22" i="11"/>
  <c r="J33" i="13"/>
  <c r="V13" i="13"/>
  <c r="I14" i="13" s="1"/>
  <c r="J14" i="13"/>
  <c r="L32" i="11"/>
  <c r="V13" i="11"/>
  <c r="I14" i="11" s="1"/>
  <c r="J14" i="11"/>
  <c r="Z16" i="10"/>
  <c r="J21" i="7"/>
  <c r="L21" i="7" s="1"/>
  <c r="V20" i="7"/>
  <c r="P21" i="7"/>
  <c r="S21" i="7" s="1"/>
  <c r="I20" i="7"/>
  <c r="T20" i="7"/>
  <c r="M21" i="7"/>
  <c r="O21" i="7" s="1"/>
  <c r="L14" i="10" l="1"/>
  <c r="T14" i="10"/>
  <c r="P24" i="13"/>
  <c r="X23" i="13"/>
  <c r="V23" i="13"/>
  <c r="I24" i="13" s="1"/>
  <c r="Y23" i="13"/>
  <c r="Y21" i="7"/>
  <c r="X21" i="7"/>
  <c r="Z21" i="7" s="1"/>
  <c r="Z20" i="7"/>
  <c r="S23" i="11"/>
  <c r="T23" i="11"/>
  <c r="Z22" i="11"/>
  <c r="L33" i="13"/>
  <c r="T14" i="13"/>
  <c r="L14" i="13"/>
  <c r="J33" i="11"/>
  <c r="T14" i="11"/>
  <c r="L14" i="11"/>
  <c r="Y17" i="10"/>
  <c r="P18" i="10"/>
  <c r="S18" i="10" s="1"/>
  <c r="X17" i="10"/>
  <c r="J22" i="7"/>
  <c r="V21" i="7"/>
  <c r="T21" i="7"/>
  <c r="M22" i="7"/>
  <c r="O22" i="7" s="1"/>
  <c r="P22" i="7"/>
  <c r="S22" i="7" s="1"/>
  <c r="L22" i="7"/>
  <c r="I21" i="7"/>
  <c r="Z17" i="10" l="1"/>
  <c r="J15" i="10"/>
  <c r="V14" i="10"/>
  <c r="I15" i="10" s="1"/>
  <c r="Z23" i="13"/>
  <c r="S24" i="13"/>
  <c r="T24" i="13"/>
  <c r="X22" i="7"/>
  <c r="Y22" i="7"/>
  <c r="X23" i="11"/>
  <c r="P24" i="11"/>
  <c r="Y23" i="11"/>
  <c r="V23" i="11"/>
  <c r="I24" i="11" s="1"/>
  <c r="J34" i="13"/>
  <c r="J15" i="13"/>
  <c r="V14" i="13"/>
  <c r="I15" i="13" s="1"/>
  <c r="L33" i="11"/>
  <c r="J15" i="11"/>
  <c r="V14" i="11"/>
  <c r="I15" i="11" s="1"/>
  <c r="J23" i="7"/>
  <c r="L23" i="7" s="1"/>
  <c r="V22" i="7"/>
  <c r="T22" i="7"/>
  <c r="I22" i="7"/>
  <c r="M23" i="7"/>
  <c r="O23" i="7" s="1"/>
  <c r="P23" i="7"/>
  <c r="S23" i="7" s="1"/>
  <c r="L15" i="10" l="1"/>
  <c r="T15" i="10"/>
  <c r="Y24" i="13"/>
  <c r="P25" i="13"/>
  <c r="X24" i="13"/>
  <c r="Z24" i="13" s="1"/>
  <c r="V24" i="13"/>
  <c r="I25" i="13" s="1"/>
  <c r="Y23" i="7"/>
  <c r="X23" i="7"/>
  <c r="Z22" i="7"/>
  <c r="S24" i="11"/>
  <c r="T24" i="11"/>
  <c r="Z23" i="11"/>
  <c r="L34" i="13"/>
  <c r="T15" i="13"/>
  <c r="L15" i="13"/>
  <c r="J34" i="11"/>
  <c r="T15" i="11"/>
  <c r="L15" i="11"/>
  <c r="X18" i="10"/>
  <c r="Y18" i="10"/>
  <c r="P19" i="10"/>
  <c r="S19" i="10" s="1"/>
  <c r="J24" i="7"/>
  <c r="L24" i="7" s="1"/>
  <c r="V23" i="7"/>
  <c r="I23" i="7"/>
  <c r="P24" i="7"/>
  <c r="S24" i="7" s="1"/>
  <c r="M24" i="7"/>
  <c r="O24" i="7" s="1"/>
  <c r="T23" i="7"/>
  <c r="J16" i="10" l="1"/>
  <c r="V15" i="10"/>
  <c r="I16" i="10" s="1"/>
  <c r="S25" i="13"/>
  <c r="T25" i="13"/>
  <c r="X24" i="7"/>
  <c r="Y24" i="7"/>
  <c r="Z23" i="7"/>
  <c r="P25" i="11"/>
  <c r="X24" i="11"/>
  <c r="Y24" i="11"/>
  <c r="V24" i="11"/>
  <c r="I25" i="11" s="1"/>
  <c r="J35" i="13"/>
  <c r="V15" i="13"/>
  <c r="I16" i="13" s="1"/>
  <c r="J16" i="13"/>
  <c r="L34" i="11"/>
  <c r="V15" i="11"/>
  <c r="I16" i="11" s="1"/>
  <c r="J16" i="11"/>
  <c r="Z18" i="10"/>
  <c r="J25" i="7"/>
  <c r="V24" i="7"/>
  <c r="M25" i="7"/>
  <c r="O25" i="7" s="1"/>
  <c r="T24" i="7"/>
  <c r="L25" i="7"/>
  <c r="P25" i="7"/>
  <c r="S25" i="7" s="1"/>
  <c r="I24" i="7"/>
  <c r="L16" i="10" l="1"/>
  <c r="T16" i="10"/>
  <c r="P26" i="13"/>
  <c r="Y25" i="13"/>
  <c r="X25" i="13"/>
  <c r="Z25" i="13" s="1"/>
  <c r="V25" i="13"/>
  <c r="I26" i="13" s="1"/>
  <c r="X25" i="7"/>
  <c r="Y25" i="7"/>
  <c r="Z24" i="7"/>
  <c r="Z24" i="11"/>
  <c r="S25" i="11"/>
  <c r="T25" i="11"/>
  <c r="L35" i="13"/>
  <c r="T16" i="13"/>
  <c r="L16" i="13"/>
  <c r="J35" i="11"/>
  <c r="T16" i="11"/>
  <c r="L16" i="11"/>
  <c r="X19" i="10"/>
  <c r="Y19" i="10"/>
  <c r="P20" i="10"/>
  <c r="S20" i="10" s="1"/>
  <c r="T25" i="7"/>
  <c r="J26" i="7"/>
  <c r="V25" i="7"/>
  <c r="P26" i="7"/>
  <c r="S26" i="7" s="1"/>
  <c r="I25" i="7"/>
  <c r="L26" i="7"/>
  <c r="M26" i="7"/>
  <c r="O26" i="7" s="1"/>
  <c r="J17" i="10" l="1"/>
  <c r="V16" i="10"/>
  <c r="I17" i="10" s="1"/>
  <c r="S26" i="13"/>
  <c r="T26" i="13"/>
  <c r="X26" i="7"/>
  <c r="Y26" i="7"/>
  <c r="Z25" i="7"/>
  <c r="X25" i="11"/>
  <c r="Y25" i="11"/>
  <c r="P26" i="11"/>
  <c r="V25" i="11"/>
  <c r="I26" i="11" s="1"/>
  <c r="J36" i="13"/>
  <c r="J17" i="13"/>
  <c r="V16" i="13"/>
  <c r="I17" i="13" s="1"/>
  <c r="L35" i="11"/>
  <c r="J17" i="11"/>
  <c r="V16" i="11"/>
  <c r="I17" i="11" s="1"/>
  <c r="Z19" i="10"/>
  <c r="J27" i="7"/>
  <c r="V26" i="7"/>
  <c r="P27" i="7"/>
  <c r="S27" i="7" s="1"/>
  <c r="I26" i="7"/>
  <c r="M27" i="7"/>
  <c r="O27" i="7" s="1"/>
  <c r="L27" i="7"/>
  <c r="T26" i="7"/>
  <c r="L17" i="10" l="1"/>
  <c r="T17" i="10"/>
  <c r="Y26" i="13"/>
  <c r="X26" i="13"/>
  <c r="Z26" i="13" s="1"/>
  <c r="P27" i="13"/>
  <c r="V26" i="13"/>
  <c r="I27" i="13" s="1"/>
  <c r="X27" i="7"/>
  <c r="Y27" i="7"/>
  <c r="Z27" i="7" s="1"/>
  <c r="Z26" i="7"/>
  <c r="S26" i="11"/>
  <c r="T26" i="11"/>
  <c r="Z25" i="11"/>
  <c r="L36" i="13"/>
  <c r="T17" i="13"/>
  <c r="L17" i="13"/>
  <c r="J36" i="11"/>
  <c r="T17" i="11"/>
  <c r="L17" i="11"/>
  <c r="X20" i="10"/>
  <c r="P21" i="10"/>
  <c r="S21" i="10" s="1"/>
  <c r="Y20" i="10"/>
  <c r="T27" i="7"/>
  <c r="J28" i="7"/>
  <c r="V27" i="7"/>
  <c r="M28" i="7"/>
  <c r="O28" i="7" s="1"/>
  <c r="P28" i="7"/>
  <c r="S28" i="7" s="1"/>
  <c r="L28" i="7"/>
  <c r="I27" i="7"/>
  <c r="J18" i="10" l="1"/>
  <c r="V17" i="10"/>
  <c r="I18" i="10" s="1"/>
  <c r="S27" i="13"/>
  <c r="T27" i="13"/>
  <c r="X28" i="7"/>
  <c r="Y28" i="7"/>
  <c r="P27" i="11"/>
  <c r="X26" i="11"/>
  <c r="Y26" i="11"/>
  <c r="V26" i="11"/>
  <c r="I27" i="11" s="1"/>
  <c r="J37" i="13"/>
  <c r="V17" i="13"/>
  <c r="I18" i="13" s="1"/>
  <c r="J18" i="13"/>
  <c r="L36" i="11"/>
  <c r="V17" i="11"/>
  <c r="I18" i="11" s="1"/>
  <c r="J18" i="11"/>
  <c r="Z20" i="10"/>
  <c r="J29" i="7"/>
  <c r="V28" i="7"/>
  <c r="I28" i="7"/>
  <c r="P29" i="7"/>
  <c r="S29" i="7" s="1"/>
  <c r="L29" i="7"/>
  <c r="T28" i="7"/>
  <c r="M29" i="7"/>
  <c r="O29" i="7" s="1"/>
  <c r="L18" i="10" l="1"/>
  <c r="T18" i="10"/>
  <c r="Y27" i="13"/>
  <c r="P28" i="13"/>
  <c r="X27" i="13"/>
  <c r="Z27" i="13" s="1"/>
  <c r="V27" i="13"/>
  <c r="I28" i="13" s="1"/>
  <c r="X29" i="7"/>
  <c r="Y29" i="7"/>
  <c r="Z28" i="7"/>
  <c r="Z26" i="11"/>
  <c r="S27" i="11"/>
  <c r="T27" i="11"/>
  <c r="L37" i="13"/>
  <c r="T18" i="13"/>
  <c r="L18" i="13"/>
  <c r="J37" i="11"/>
  <c r="T18" i="11"/>
  <c r="L18" i="11"/>
  <c r="X21" i="10"/>
  <c r="Y21" i="10"/>
  <c r="J30" i="7"/>
  <c r="V29" i="7"/>
  <c r="I29" i="7"/>
  <c r="P30" i="7"/>
  <c r="S30" i="7" s="1"/>
  <c r="L30" i="7"/>
  <c r="M30" i="7"/>
  <c r="O30" i="7" s="1"/>
  <c r="T29" i="7"/>
  <c r="J19" i="10" l="1"/>
  <c r="V18" i="10"/>
  <c r="I19" i="10" s="1"/>
  <c r="S28" i="13"/>
  <c r="T28" i="13"/>
  <c r="Y30" i="7"/>
  <c r="X30" i="7"/>
  <c r="Z30" i="7" s="1"/>
  <c r="Z29" i="7"/>
  <c r="Y27" i="11"/>
  <c r="P28" i="11"/>
  <c r="X27" i="11"/>
  <c r="Z27" i="11" s="1"/>
  <c r="V27" i="11"/>
  <c r="I28" i="11" s="1"/>
  <c r="J38" i="13"/>
  <c r="J19" i="13"/>
  <c r="V18" i="13"/>
  <c r="I19" i="13" s="1"/>
  <c r="L37" i="11"/>
  <c r="J19" i="11"/>
  <c r="V18" i="11"/>
  <c r="I19" i="11" s="1"/>
  <c r="Z21" i="10"/>
  <c r="J31" i="7"/>
  <c r="L31" i="7" s="1"/>
  <c r="V30" i="7"/>
  <c r="M31" i="7"/>
  <c r="O31" i="7" s="1"/>
  <c r="P31" i="7"/>
  <c r="S31" i="7" s="1"/>
  <c r="I30" i="7"/>
  <c r="T30" i="7"/>
  <c r="L19" i="10" l="1"/>
  <c r="T19" i="10"/>
  <c r="Y28" i="13"/>
  <c r="X28" i="13"/>
  <c r="Z28" i="13" s="1"/>
  <c r="P29" i="13"/>
  <c r="V28" i="13"/>
  <c r="I29" i="13" s="1"/>
  <c r="X31" i="7"/>
  <c r="Y31" i="7"/>
  <c r="Z31" i="7" s="1"/>
  <c r="S28" i="11"/>
  <c r="T28" i="11"/>
  <c r="L38" i="13"/>
  <c r="T19" i="13"/>
  <c r="L19" i="13"/>
  <c r="J38" i="11"/>
  <c r="T19" i="11"/>
  <c r="L19" i="11"/>
  <c r="J32" i="7"/>
  <c r="V31" i="7"/>
  <c r="P32" i="7"/>
  <c r="S32" i="7" s="1"/>
  <c r="M32" i="7"/>
  <c r="O32" i="7" s="1"/>
  <c r="L32" i="7"/>
  <c r="T31" i="7"/>
  <c r="I31" i="7"/>
  <c r="J20" i="10" l="1"/>
  <c r="V19" i="10"/>
  <c r="I20" i="10" s="1"/>
  <c r="S29" i="13"/>
  <c r="T29" i="13"/>
  <c r="Y32" i="7"/>
  <c r="X32" i="7"/>
  <c r="Z32" i="7" s="1"/>
  <c r="Y28" i="11"/>
  <c r="P29" i="11"/>
  <c r="X28" i="11"/>
  <c r="Z28" i="11" s="1"/>
  <c r="V28" i="11"/>
  <c r="I29" i="11" s="1"/>
  <c r="J39" i="13"/>
  <c r="V19" i="13"/>
  <c r="I20" i="13" s="1"/>
  <c r="J20" i="13"/>
  <c r="L38" i="11"/>
  <c r="V19" i="11"/>
  <c r="I20" i="11" s="1"/>
  <c r="J20" i="11"/>
  <c r="J33" i="7"/>
  <c r="V32" i="7"/>
  <c r="I32" i="7"/>
  <c r="T32" i="7"/>
  <c r="M33" i="7"/>
  <c r="O33" i="7" s="1"/>
  <c r="L33" i="7"/>
  <c r="P33" i="7"/>
  <c r="S33" i="7" s="1"/>
  <c r="L20" i="10" l="1"/>
  <c r="T20" i="10"/>
  <c r="P30" i="13"/>
  <c r="X29" i="13"/>
  <c r="Y29" i="13"/>
  <c r="V29" i="13"/>
  <c r="I30" i="13" s="1"/>
  <c r="Y33" i="7"/>
  <c r="X33" i="7"/>
  <c r="Z33" i="7" s="1"/>
  <c r="S29" i="11"/>
  <c r="T29" i="11"/>
  <c r="L39" i="13"/>
  <c r="T20" i="13"/>
  <c r="L20" i="13"/>
  <c r="J39" i="11"/>
  <c r="T20" i="11"/>
  <c r="L20" i="11"/>
  <c r="J34" i="7"/>
  <c r="V33" i="7"/>
  <c r="T33" i="7"/>
  <c r="I33" i="7"/>
  <c r="L34" i="7"/>
  <c r="P34" i="7"/>
  <c r="S34" i="7" s="1"/>
  <c r="M34" i="7"/>
  <c r="O34" i="7" s="1"/>
  <c r="J21" i="10" l="1"/>
  <c r="V20" i="10"/>
  <c r="I21" i="10" s="1"/>
  <c r="Z29" i="13"/>
  <c r="S30" i="13"/>
  <c r="T30" i="13"/>
  <c r="X34" i="7"/>
  <c r="Y34" i="7"/>
  <c r="Y29" i="11"/>
  <c r="P30" i="11"/>
  <c r="X29" i="11"/>
  <c r="Z29" i="11" s="1"/>
  <c r="V29" i="11"/>
  <c r="I30" i="11" s="1"/>
  <c r="J40" i="13"/>
  <c r="J21" i="13"/>
  <c r="V20" i="13"/>
  <c r="I21" i="13" s="1"/>
  <c r="L39" i="11"/>
  <c r="J21" i="11"/>
  <c r="V20" i="11"/>
  <c r="I21" i="11" s="1"/>
  <c r="J35" i="7"/>
  <c r="V34" i="7"/>
  <c r="I34" i="7"/>
  <c r="P35" i="7"/>
  <c r="S35" i="7" s="1"/>
  <c r="L35" i="7"/>
  <c r="M35" i="7"/>
  <c r="O35" i="7" s="1"/>
  <c r="T34" i="7"/>
  <c r="L21" i="10" l="1"/>
  <c r="V21" i="10" s="1"/>
  <c r="T21" i="10"/>
  <c r="Y30" i="13"/>
  <c r="P31" i="13"/>
  <c r="X30" i="13"/>
  <c r="Z30" i="13" s="1"/>
  <c r="V30" i="13"/>
  <c r="I31" i="13" s="1"/>
  <c r="X35" i="7"/>
  <c r="Y35" i="7"/>
  <c r="Z35" i="7" s="1"/>
  <c r="Z34" i="7"/>
  <c r="S30" i="11"/>
  <c r="T30" i="11"/>
  <c r="L40" i="13"/>
  <c r="L21" i="13"/>
  <c r="V21" i="13" s="1"/>
  <c r="I22" i="13" s="1"/>
  <c r="T21" i="13"/>
  <c r="J40" i="11"/>
  <c r="T21" i="11"/>
  <c r="L21" i="11"/>
  <c r="V21" i="11" s="1"/>
  <c r="I22" i="11" s="1"/>
  <c r="J36" i="7"/>
  <c r="V35" i="7"/>
  <c r="P36" i="7"/>
  <c r="S36" i="7" s="1"/>
  <c r="M36" i="7"/>
  <c r="O36" i="7" s="1"/>
  <c r="I35" i="7"/>
  <c r="T35" i="7"/>
  <c r="L36" i="7"/>
  <c r="S31" i="13" l="1"/>
  <c r="T31" i="13"/>
  <c r="X36" i="7"/>
  <c r="Y36" i="7"/>
  <c r="Y30" i="11"/>
  <c r="P31" i="11"/>
  <c r="X30" i="11"/>
  <c r="Z30" i="11" s="1"/>
  <c r="V30" i="11"/>
  <c r="I31" i="11" s="1"/>
  <c r="J41" i="13"/>
  <c r="L40" i="11"/>
  <c r="J37" i="7"/>
  <c r="V36" i="7"/>
  <c r="M37" i="7"/>
  <c r="O37" i="7" s="1"/>
  <c r="I36" i="7"/>
  <c r="L37" i="7"/>
  <c r="T36" i="7"/>
  <c r="P37" i="7"/>
  <c r="S37" i="7" s="1"/>
  <c r="X31" i="13" l="1"/>
  <c r="P32" i="13"/>
  <c r="Y31" i="13"/>
  <c r="V31" i="13"/>
  <c r="I32" i="13" s="1"/>
  <c r="Y37" i="7"/>
  <c r="X37" i="7"/>
  <c r="Z37" i="7" s="1"/>
  <c r="Z36" i="7"/>
  <c r="S31" i="11"/>
  <c r="T31" i="11"/>
  <c r="L41" i="13"/>
  <c r="J41" i="11"/>
  <c r="J38" i="7"/>
  <c r="L38" i="7" s="1"/>
  <c r="V37" i="7"/>
  <c r="T37" i="7"/>
  <c r="M38" i="7"/>
  <c r="O38" i="7" s="1"/>
  <c r="P38" i="7"/>
  <c r="S38" i="7" s="1"/>
  <c r="I37" i="7"/>
  <c r="S32" i="13" l="1"/>
  <c r="T32" i="13"/>
  <c r="Z31" i="13"/>
  <c r="X38" i="7"/>
  <c r="Y38" i="7"/>
  <c r="X31" i="11"/>
  <c r="Y31" i="11"/>
  <c r="P32" i="11"/>
  <c r="V31" i="11"/>
  <c r="I32" i="11" s="1"/>
  <c r="J42" i="13"/>
  <c r="L41" i="11"/>
  <c r="J39" i="7"/>
  <c r="V38" i="7"/>
  <c r="T38" i="7"/>
  <c r="P39" i="7"/>
  <c r="S39" i="7" s="1"/>
  <c r="L39" i="7"/>
  <c r="I38" i="7"/>
  <c r="M39" i="7"/>
  <c r="O39" i="7" s="1"/>
  <c r="Y32" i="13" l="1"/>
  <c r="X32" i="13"/>
  <c r="Z32" i="13" s="1"/>
  <c r="P33" i="13"/>
  <c r="V32" i="13"/>
  <c r="I33" i="13" s="1"/>
  <c r="X39" i="7"/>
  <c r="Y39" i="7"/>
  <c r="Z39" i="7" s="1"/>
  <c r="Z38" i="7"/>
  <c r="S32" i="11"/>
  <c r="T32" i="11"/>
  <c r="Z31" i="11"/>
  <c r="L42" i="13"/>
  <c r="J42" i="11"/>
  <c r="J40" i="7"/>
  <c r="V39" i="7"/>
  <c r="I39" i="7"/>
  <c r="P40" i="7"/>
  <c r="S40" i="7" s="1"/>
  <c r="L40" i="7"/>
  <c r="M40" i="7"/>
  <c r="O40" i="7" s="1"/>
  <c r="T39" i="7"/>
  <c r="S33" i="13" l="1"/>
  <c r="T33" i="13"/>
  <c r="X40" i="7"/>
  <c r="Y40" i="7"/>
  <c r="X32" i="11"/>
  <c r="Y32" i="11"/>
  <c r="P33" i="11"/>
  <c r="V32" i="11"/>
  <c r="I33" i="11" s="1"/>
  <c r="J43" i="13"/>
  <c r="L42" i="11"/>
  <c r="J41" i="7"/>
  <c r="L41" i="7" s="1"/>
  <c r="V40" i="7"/>
  <c r="P41" i="7"/>
  <c r="S41" i="7" s="1"/>
  <c r="I40" i="7"/>
  <c r="T40" i="7"/>
  <c r="M41" i="7"/>
  <c r="O41" i="7" s="1"/>
  <c r="X33" i="13" l="1"/>
  <c r="Y33" i="13"/>
  <c r="P34" i="13"/>
  <c r="V33" i="13"/>
  <c r="I34" i="13" s="1"/>
  <c r="Y41" i="7"/>
  <c r="X41" i="7"/>
  <c r="Z41" i="7" s="1"/>
  <c r="Z40" i="7"/>
  <c r="S33" i="11"/>
  <c r="T33" i="11"/>
  <c r="Z32" i="11"/>
  <c r="L43" i="13"/>
  <c r="J43" i="11"/>
  <c r="J42" i="7"/>
  <c r="V41" i="7"/>
  <c r="I41" i="7"/>
  <c r="L42" i="7"/>
  <c r="M42" i="7"/>
  <c r="O42" i="7" s="1"/>
  <c r="T41" i="7"/>
  <c r="P42" i="7"/>
  <c r="S42" i="7" s="1"/>
  <c r="S34" i="13" l="1"/>
  <c r="T34" i="13"/>
  <c r="Z33" i="13"/>
  <c r="X42" i="7"/>
  <c r="Y42" i="7"/>
  <c r="Y33" i="11"/>
  <c r="P34" i="11"/>
  <c r="X33" i="11"/>
  <c r="Z33" i="11" s="1"/>
  <c r="V33" i="11"/>
  <c r="I34" i="11" s="1"/>
  <c r="J44" i="13"/>
  <c r="L43" i="11"/>
  <c r="J43" i="7"/>
  <c r="L43" i="7" s="1"/>
  <c r="V42" i="7"/>
  <c r="P43" i="7"/>
  <c r="S43" i="7" s="1"/>
  <c r="M43" i="7"/>
  <c r="O43" i="7" s="1"/>
  <c r="T42" i="7"/>
  <c r="I42" i="7"/>
  <c r="X34" i="13" l="1"/>
  <c r="P35" i="13"/>
  <c r="Y34" i="13"/>
  <c r="V34" i="13"/>
  <c r="I35" i="13" s="1"/>
  <c r="Y43" i="7"/>
  <c r="X43" i="7"/>
  <c r="Z43" i="7" s="1"/>
  <c r="Z42" i="7"/>
  <c r="S34" i="11"/>
  <c r="T34" i="11"/>
  <c r="L44" i="13"/>
  <c r="J44" i="11"/>
  <c r="J44" i="7"/>
  <c r="L44" i="7" s="1"/>
  <c r="V43" i="7"/>
  <c r="P44" i="7"/>
  <c r="S44" i="7" s="1"/>
  <c r="M44" i="7"/>
  <c r="O44" i="7" s="1"/>
  <c r="T43" i="7"/>
  <c r="I43" i="7"/>
  <c r="S35" i="13" l="1"/>
  <c r="T35" i="13"/>
  <c r="Z34" i="13"/>
  <c r="X44" i="7"/>
  <c r="Y44" i="7"/>
  <c r="Y34" i="11"/>
  <c r="P35" i="11"/>
  <c r="X34" i="11"/>
  <c r="V34" i="11"/>
  <c r="I35" i="11" s="1"/>
  <c r="J45" i="13"/>
  <c r="L44" i="11"/>
  <c r="J45" i="7"/>
  <c r="V44" i="7"/>
  <c r="M45" i="7"/>
  <c r="O45" i="7" s="1"/>
  <c r="I44" i="7"/>
  <c r="L45" i="7"/>
  <c r="T44" i="7"/>
  <c r="P45" i="7"/>
  <c r="S45" i="7" s="1"/>
  <c r="X35" i="13" l="1"/>
  <c r="Y35" i="13"/>
  <c r="P36" i="13"/>
  <c r="V35" i="13"/>
  <c r="I36" i="13" s="1"/>
  <c r="X45" i="7"/>
  <c r="Y45" i="7"/>
  <c r="Z45" i="7" s="1"/>
  <c r="Z44" i="7"/>
  <c r="Z34" i="11"/>
  <c r="S35" i="11"/>
  <c r="T35" i="11"/>
  <c r="L45" i="13"/>
  <c r="J45" i="11"/>
  <c r="J46" i="7"/>
  <c r="V45" i="7"/>
  <c r="T45" i="7"/>
  <c r="M46" i="7"/>
  <c r="O46" i="7" s="1"/>
  <c r="P46" i="7"/>
  <c r="S46" i="7" s="1"/>
  <c r="L46" i="7"/>
  <c r="I45" i="7"/>
  <c r="S36" i="13" l="1"/>
  <c r="T36" i="13"/>
  <c r="Z35" i="13"/>
  <c r="Y46" i="7"/>
  <c r="X46" i="7"/>
  <c r="P36" i="11"/>
  <c r="X35" i="11"/>
  <c r="Y35" i="11"/>
  <c r="V35" i="11"/>
  <c r="I36" i="11" s="1"/>
  <c r="J46" i="13"/>
  <c r="L45" i="11"/>
  <c r="J47" i="7"/>
  <c r="L47" i="7" s="1"/>
  <c r="V46" i="7"/>
  <c r="M47" i="7"/>
  <c r="O47" i="7" s="1"/>
  <c r="I46" i="7"/>
  <c r="P47" i="7"/>
  <c r="S47" i="7" s="1"/>
  <c r="T46" i="7"/>
  <c r="Z46" i="7" l="1"/>
  <c r="X36" i="13"/>
  <c r="Y36" i="13"/>
  <c r="P37" i="13"/>
  <c r="V36" i="13"/>
  <c r="I37" i="13" s="1"/>
  <c r="Y47" i="7"/>
  <c r="X47" i="7"/>
  <c r="Z47" i="7" s="1"/>
  <c r="Z35" i="11"/>
  <c r="S36" i="11"/>
  <c r="T36" i="11"/>
  <c r="L46" i="13"/>
  <c r="J46" i="11"/>
  <c r="T47" i="7"/>
  <c r="J48" i="7"/>
  <c r="V47" i="7"/>
  <c r="L48" i="7"/>
  <c r="M48" i="7"/>
  <c r="O48" i="7" s="1"/>
  <c r="P48" i="7"/>
  <c r="S48" i="7" s="1"/>
  <c r="I47" i="7"/>
  <c r="Z36" i="13" l="1"/>
  <c r="S37" i="13"/>
  <c r="T37" i="13"/>
  <c r="X48" i="7"/>
  <c r="Y48" i="7"/>
  <c r="P37" i="11"/>
  <c r="X36" i="11"/>
  <c r="Y36" i="11"/>
  <c r="V36" i="11"/>
  <c r="I37" i="11" s="1"/>
  <c r="J47" i="13"/>
  <c r="L46" i="11"/>
  <c r="J49" i="7"/>
  <c r="L49" i="7" s="1"/>
  <c r="V48" i="7"/>
  <c r="I48" i="7"/>
  <c r="M49" i="7"/>
  <c r="O49" i="7" s="1"/>
  <c r="T48" i="7"/>
  <c r="P49" i="7"/>
  <c r="S49" i="7" s="1"/>
  <c r="X37" i="13" l="1"/>
  <c r="Y37" i="13"/>
  <c r="P38" i="13"/>
  <c r="V37" i="13"/>
  <c r="I38" i="13" s="1"/>
  <c r="X49" i="7"/>
  <c r="Y49" i="7"/>
  <c r="Z48" i="7"/>
  <c r="Z36" i="11"/>
  <c r="S37" i="11"/>
  <c r="T37" i="11"/>
  <c r="L47" i="13"/>
  <c r="J47" i="11"/>
  <c r="J50" i="7"/>
  <c r="L50" i="7" s="1"/>
  <c r="V49" i="7"/>
  <c r="I49" i="7"/>
  <c r="M50" i="7"/>
  <c r="O50" i="7" s="1"/>
  <c r="P50" i="7"/>
  <c r="S50" i="7" s="1"/>
  <c r="T49" i="7"/>
  <c r="S38" i="13" l="1"/>
  <c r="T38" i="13"/>
  <c r="Z37" i="13"/>
  <c r="Y50" i="7"/>
  <c r="X50" i="7"/>
  <c r="Z49" i="7"/>
  <c r="X37" i="11"/>
  <c r="Y37" i="11"/>
  <c r="P38" i="11"/>
  <c r="V37" i="11"/>
  <c r="I38" i="11" s="1"/>
  <c r="J48" i="13"/>
  <c r="L47" i="11"/>
  <c r="V50" i="7"/>
  <c r="T50" i="7"/>
  <c r="I50" i="7"/>
  <c r="Z50" i="7" l="1"/>
  <c r="P39" i="13"/>
  <c r="X38" i="13"/>
  <c r="Y38" i="13"/>
  <c r="V38" i="13"/>
  <c r="I39" i="13" s="1"/>
  <c r="S38" i="11"/>
  <c r="T38" i="11"/>
  <c r="Z37" i="11"/>
  <c r="L48" i="13"/>
  <c r="J48" i="11"/>
  <c r="Z38" i="13" l="1"/>
  <c r="S39" i="13"/>
  <c r="T39" i="13"/>
  <c r="Y38" i="11"/>
  <c r="P39" i="11"/>
  <c r="X38" i="11"/>
  <c r="V38" i="11"/>
  <c r="I39" i="11" s="1"/>
  <c r="J49" i="13"/>
  <c r="L48" i="11"/>
  <c r="Z38" i="11" l="1"/>
  <c r="P40" i="13"/>
  <c r="X39" i="13"/>
  <c r="Y39" i="13"/>
  <c r="V39" i="13"/>
  <c r="I40" i="13" s="1"/>
  <c r="S39" i="11"/>
  <c r="T39" i="11"/>
  <c r="L49" i="13"/>
  <c r="J49" i="11"/>
  <c r="Z39" i="13" l="1"/>
  <c r="S40" i="13"/>
  <c r="T40" i="13"/>
  <c r="P40" i="11"/>
  <c r="Y39" i="11"/>
  <c r="X39" i="11"/>
  <c r="Z39" i="11" s="1"/>
  <c r="V39" i="11"/>
  <c r="I40" i="11" s="1"/>
  <c r="J50" i="13"/>
  <c r="L49" i="11"/>
  <c r="P41" i="13" l="1"/>
  <c r="Y40" i="13"/>
  <c r="X40" i="13"/>
  <c r="Z40" i="13" s="1"/>
  <c r="V40" i="13"/>
  <c r="I41" i="13" s="1"/>
  <c r="S40" i="11"/>
  <c r="T40" i="11"/>
  <c r="L50" i="13"/>
  <c r="J50" i="11"/>
  <c r="S41" i="13" l="1"/>
  <c r="T41" i="13"/>
  <c r="P41" i="11"/>
  <c r="Y40" i="11"/>
  <c r="X40" i="11"/>
  <c r="Z40" i="11" s="1"/>
  <c r="V40" i="11"/>
  <c r="I41" i="11" s="1"/>
  <c r="L50" i="11"/>
  <c r="X41" i="13" l="1"/>
  <c r="Y41" i="13"/>
  <c r="P42" i="13"/>
  <c r="V41" i="13"/>
  <c r="I42" i="13" s="1"/>
  <c r="S41" i="11"/>
  <c r="T41" i="11"/>
  <c r="S42" i="13" l="1"/>
  <c r="T42" i="13"/>
  <c r="Z41" i="13"/>
  <c r="X41" i="11"/>
  <c r="Y41" i="11"/>
  <c r="P42" i="11"/>
  <c r="V41" i="11"/>
  <c r="I42" i="11" s="1"/>
  <c r="X42" i="13" l="1"/>
  <c r="P43" i="13"/>
  <c r="Y42" i="13"/>
  <c r="V42" i="13"/>
  <c r="I43" i="13" s="1"/>
  <c r="S42" i="11"/>
  <c r="T42" i="11"/>
  <c r="Z41" i="11"/>
  <c r="S43" i="13" l="1"/>
  <c r="T43" i="13"/>
  <c r="Z42" i="13"/>
  <c r="P43" i="11"/>
  <c r="Y42" i="11"/>
  <c r="X42" i="11"/>
  <c r="Z42" i="11" s="1"/>
  <c r="V42" i="11"/>
  <c r="I43" i="11" s="1"/>
  <c r="P44" i="13" l="1"/>
  <c r="Y43" i="13"/>
  <c r="X43" i="13"/>
  <c r="Z43" i="13" s="1"/>
  <c r="V43" i="13"/>
  <c r="I44" i="13" s="1"/>
  <c r="S43" i="11"/>
  <c r="T43" i="11"/>
  <c r="S44" i="13" l="1"/>
  <c r="T44" i="13"/>
  <c r="X43" i="11"/>
  <c r="Y43" i="11"/>
  <c r="P44" i="11"/>
  <c r="V43" i="11"/>
  <c r="I44" i="11" s="1"/>
  <c r="P45" i="13" l="1"/>
  <c r="X44" i="13"/>
  <c r="Y44" i="13"/>
  <c r="V44" i="13"/>
  <c r="I45" i="13" s="1"/>
  <c r="S44" i="11"/>
  <c r="T44" i="11"/>
  <c r="Z43" i="11"/>
  <c r="Z44" i="13" l="1"/>
  <c r="S45" i="13"/>
  <c r="T45" i="13"/>
  <c r="Y44" i="11"/>
  <c r="X44" i="11"/>
  <c r="P45" i="11"/>
  <c r="V44" i="11"/>
  <c r="I45" i="11" s="1"/>
  <c r="Z44" i="11" l="1"/>
  <c r="Y45" i="13"/>
  <c r="P46" i="13"/>
  <c r="X45" i="13"/>
  <c r="Z45" i="13" s="1"/>
  <c r="V45" i="13"/>
  <c r="I46" i="13" s="1"/>
  <c r="S45" i="11"/>
  <c r="T45" i="11"/>
  <c r="S46" i="13" l="1"/>
  <c r="T46" i="13"/>
  <c r="X45" i="11"/>
  <c r="P46" i="11"/>
  <c r="Y45" i="11"/>
  <c r="V45" i="11"/>
  <c r="I46" i="11" s="1"/>
  <c r="X46" i="13" l="1"/>
  <c r="Y46" i="13"/>
  <c r="P47" i="13"/>
  <c r="V46" i="13"/>
  <c r="I47" i="13" s="1"/>
  <c r="S46" i="11"/>
  <c r="T46" i="11"/>
  <c r="Z45" i="11"/>
  <c r="S47" i="13" l="1"/>
  <c r="T47" i="13"/>
  <c r="Z46" i="13"/>
  <c r="X46" i="11"/>
  <c r="P47" i="11"/>
  <c r="Y46" i="11"/>
  <c r="V46" i="11"/>
  <c r="I47" i="11" s="1"/>
  <c r="P48" i="13" l="1"/>
  <c r="Y47" i="13"/>
  <c r="X47" i="13"/>
  <c r="Z47" i="13" s="1"/>
  <c r="V47" i="13"/>
  <c r="I48" i="13" s="1"/>
  <c r="S47" i="11"/>
  <c r="T47" i="11"/>
  <c r="Z46" i="11"/>
  <c r="S48" i="13" l="1"/>
  <c r="T48" i="13"/>
  <c r="X47" i="11"/>
  <c r="P48" i="11"/>
  <c r="Y47" i="11"/>
  <c r="V47" i="11"/>
  <c r="I48" i="11" s="1"/>
  <c r="X48" i="13" l="1"/>
  <c r="Y48" i="13"/>
  <c r="P49" i="13"/>
  <c r="V48" i="13"/>
  <c r="I49" i="13" s="1"/>
  <c r="S48" i="11"/>
  <c r="T48" i="11"/>
  <c r="Z47" i="11"/>
  <c r="S49" i="13" l="1"/>
  <c r="T49" i="13"/>
  <c r="Z48" i="13"/>
  <c r="Y48" i="11"/>
  <c r="X48" i="11"/>
  <c r="P49" i="11"/>
  <c r="V48" i="11"/>
  <c r="I49" i="11" s="1"/>
  <c r="Z48" i="11" l="1"/>
  <c r="X49" i="13"/>
  <c r="Z49" i="13" s="1"/>
  <c r="Y49" i="13"/>
  <c r="P50" i="13"/>
  <c r="V49" i="13"/>
  <c r="I50" i="13" s="1"/>
  <c r="S49" i="11"/>
  <c r="T49" i="11"/>
  <c r="S50" i="13" l="1"/>
  <c r="T50" i="13"/>
  <c r="Y49" i="11"/>
  <c r="P50" i="11"/>
  <c r="X49" i="11"/>
  <c r="Z49" i="11" s="1"/>
  <c r="V49" i="11"/>
  <c r="I50" i="11" s="1"/>
  <c r="X50" i="13" l="1"/>
  <c r="Z50" i="13" s="1"/>
  <c r="Y50" i="13"/>
  <c r="V50" i="13"/>
  <c r="S50" i="11"/>
  <c r="T50" i="11"/>
  <c r="Y50" i="11" l="1"/>
  <c r="X50" i="11"/>
  <c r="Z50" i="11" s="1"/>
  <c r="V50" i="11"/>
</calcChain>
</file>

<file path=xl/sharedStrings.xml><?xml version="1.0" encoding="utf-8"?>
<sst xmlns="http://schemas.openxmlformats.org/spreadsheetml/2006/main" count="163" uniqueCount="22">
  <si>
    <t>time_period</t>
  </si>
  <si>
    <t>client_id</t>
  </si>
  <si>
    <t>balance_start_period</t>
  </si>
  <si>
    <t>revenue</t>
  </si>
  <si>
    <t>payments</t>
  </si>
  <si>
    <t>cashback</t>
  </si>
  <si>
    <t>balance_end_period</t>
  </si>
  <si>
    <t>Delta</t>
  </si>
  <si>
    <t>Eind</t>
  </si>
  <si>
    <t>Payments</t>
  </si>
  <si>
    <t>Cashback</t>
  </si>
  <si>
    <t>Beginsaldo</t>
  </si>
  <si>
    <t>Revenue</t>
  </si>
  <si>
    <t>StartingSOM</t>
  </si>
  <si>
    <t>Start</t>
  </si>
  <si>
    <t>End</t>
  </si>
  <si>
    <t>Endbalance contains:</t>
  </si>
  <si>
    <t>Endbalance</t>
  </si>
  <si>
    <t>Total month</t>
  </si>
  <si>
    <t>Revenu Cashback</t>
  </si>
  <si>
    <t>Diff. 1,00 unknown, you can skip that.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</si>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</sst>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2" fillId="2" borderId="1" xfId="0" applyFont="1" applyFill="1" applyBorder="1"/>
    <xf numFmtId="43" fontId="2" fillId="2" borderId="1" xfId="1" applyFont="1" applyFill="1" applyBorder="1"/>
    <xf numFmtId="43" fontId="0" fillId="3" borderId="0" xfId="1" applyFont="1" applyFill="1"/>
    <xf numFmtId="43" fontId="0" fillId="0" borderId="1" xfId="1" applyFont="1" applyBorder="1"/>
    <xf numFmtId="43" fontId="0" fillId="0" borderId="1" xfId="1" applyFont="1" applyFill="1" applyBorder="1"/>
    <xf numFmtId="43" fontId="0" fillId="0" borderId="1" xfId="1" applyFont="1" applyBorder="1" applyAlignment="1">
      <alignment vertical="center"/>
    </xf>
    <xf numFmtId="43" fontId="0" fillId="0" borderId="1" xfId="1" applyFont="1" applyBorder="1" applyAlignment="1">
      <alignment horizontal="center"/>
    </xf>
    <xf numFmtId="43" fontId="0" fillId="4" borderId="1" xfId="1" applyFont="1" applyFill="1" applyBorder="1"/>
    <xf numFmtId="43" fontId="0" fillId="5" borderId="1" xfId="1" applyFont="1" applyFill="1" applyBorder="1"/>
    <xf numFmtId="43" fontId="0" fillId="6" borderId="1" xfId="1" applyFont="1" applyFill="1" applyBorder="1"/>
    <xf numFmtId="0" fontId="0" fillId="0" borderId="0" xfId="0" applyFill="1"/>
    <xf numFmtId="43" fontId="0" fillId="0" borderId="0" xfId="1" applyFont="1" applyFill="1"/>
    <xf numFmtId="43" fontId="0" fillId="0" borderId="1" xfId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0" fontId="3" fillId="0" borderId="0" xfId="0" applyFont="1" applyAlignment="1">
      <alignment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2C2AE-AEEA-45A5-A648-FD2A1509B770}">
  <dimension ref="A1:G272"/>
  <sheetViews>
    <sheetView workbookViewId="0">
      <pane ySplit="1" topLeftCell="A29" activePane="bottomLeft" state="frozen"/>
      <selection pane="bottomLeft" activeCell="D50" sqref="D50"/>
    </sheetView>
  </sheetViews>
  <sheetFormatPr defaultRowHeight="15" x14ac:dyDescent="0.25"/>
  <cols>
    <col min="1" max="1" width="12" bestFit="1" customWidth="1"/>
    <col min="2" max="2" width="8.7109375" bestFit="1" customWidth="1"/>
    <col min="3" max="3" width="20" style="1" bestFit="1" customWidth="1"/>
    <col min="4" max="4" width="8.42578125" style="1" bestFit="1" customWidth="1"/>
    <col min="5" max="5" width="9.7109375" style="1" bestFit="1" customWidth="1"/>
    <col min="6" max="6" width="8.85546875" style="1" bestFit="1" customWidth="1"/>
    <col min="7" max="7" width="19.42578125" style="1" bestFit="1" customWidth="1"/>
  </cols>
  <sheetData>
    <row r="1" spans="1:7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201706</v>
      </c>
      <c r="B2">
        <v>96</v>
      </c>
      <c r="C2" s="1">
        <v>0</v>
      </c>
      <c r="D2" s="1">
        <v>-41.12</v>
      </c>
      <c r="E2" s="1">
        <v>0</v>
      </c>
      <c r="F2" s="1">
        <v>0</v>
      </c>
      <c r="G2" s="1">
        <v>-41.12</v>
      </c>
    </row>
    <row r="3" spans="1:7" x14ac:dyDescent="0.25">
      <c r="A3">
        <v>201707</v>
      </c>
      <c r="B3">
        <v>96</v>
      </c>
      <c r="C3" s="1">
        <v>-40.119999999999997</v>
      </c>
      <c r="D3" s="1">
        <v>0</v>
      </c>
      <c r="E3" s="1">
        <v>40.119999999999997</v>
      </c>
      <c r="F3" s="1">
        <v>0</v>
      </c>
      <c r="G3" s="1">
        <v>0</v>
      </c>
    </row>
    <row r="4" spans="1:7" x14ac:dyDescent="0.25">
      <c r="A4">
        <v>201708</v>
      </c>
      <c r="B4">
        <v>96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x14ac:dyDescent="0.25">
      <c r="A5">
        <v>201709</v>
      </c>
      <c r="B5">
        <v>96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x14ac:dyDescent="0.25">
      <c r="A6">
        <v>201710</v>
      </c>
      <c r="B6">
        <v>96</v>
      </c>
      <c r="C6" s="1">
        <v>0</v>
      </c>
      <c r="D6" s="1">
        <v>-14.49</v>
      </c>
      <c r="E6" s="1">
        <v>0</v>
      </c>
      <c r="F6" s="1">
        <v>0</v>
      </c>
      <c r="G6" s="1">
        <v>-14.49</v>
      </c>
    </row>
    <row r="7" spans="1:7" x14ac:dyDescent="0.25">
      <c r="A7">
        <v>201711</v>
      </c>
      <c r="B7">
        <v>96</v>
      </c>
      <c r="C7" s="1">
        <v>-14.49</v>
      </c>
      <c r="D7" s="1">
        <v>0</v>
      </c>
      <c r="E7" s="1">
        <v>0</v>
      </c>
      <c r="F7" s="1">
        <v>0</v>
      </c>
      <c r="G7" s="1">
        <v>-14.49</v>
      </c>
    </row>
    <row r="8" spans="1:7" x14ac:dyDescent="0.25">
      <c r="A8">
        <v>201712</v>
      </c>
      <c r="B8">
        <v>96</v>
      </c>
      <c r="C8" s="1">
        <v>-14.49</v>
      </c>
      <c r="D8" s="1">
        <v>0</v>
      </c>
      <c r="E8" s="1">
        <v>14.48</v>
      </c>
      <c r="F8" s="1">
        <v>0</v>
      </c>
      <c r="G8" s="1">
        <v>-0.01</v>
      </c>
    </row>
    <row r="9" spans="1:7" x14ac:dyDescent="0.25">
      <c r="A9">
        <v>201801</v>
      </c>
      <c r="B9">
        <v>96</v>
      </c>
      <c r="C9" s="1">
        <v>-0.01</v>
      </c>
      <c r="D9" s="1">
        <v>-33.869999999999997</v>
      </c>
      <c r="E9" s="1">
        <v>0</v>
      </c>
      <c r="F9" s="1">
        <v>0</v>
      </c>
      <c r="G9" s="1">
        <v>-33.880000000000003</v>
      </c>
    </row>
    <row r="10" spans="1:7" x14ac:dyDescent="0.25">
      <c r="A10">
        <v>201802</v>
      </c>
      <c r="B10">
        <v>96</v>
      </c>
      <c r="C10" s="1">
        <v>-33.880000000000003</v>
      </c>
      <c r="D10" s="1">
        <v>0</v>
      </c>
      <c r="E10" s="1">
        <v>0</v>
      </c>
      <c r="F10" s="1">
        <v>0</v>
      </c>
      <c r="G10" s="1">
        <v>-33.880000000000003</v>
      </c>
    </row>
    <row r="11" spans="1:7" x14ac:dyDescent="0.25">
      <c r="A11">
        <v>201803</v>
      </c>
      <c r="B11">
        <v>96</v>
      </c>
      <c r="C11" s="1">
        <v>-33.880000000000003</v>
      </c>
      <c r="D11" s="1">
        <v>-10.88</v>
      </c>
      <c r="E11" s="1">
        <v>33.869999999999997</v>
      </c>
      <c r="F11" s="1">
        <v>0</v>
      </c>
      <c r="G11" s="1">
        <v>-10.89</v>
      </c>
    </row>
    <row r="12" spans="1:7" x14ac:dyDescent="0.25">
      <c r="A12">
        <v>201804</v>
      </c>
      <c r="B12">
        <v>96</v>
      </c>
      <c r="C12" s="1">
        <v>-10.89</v>
      </c>
      <c r="D12" s="1">
        <v>0</v>
      </c>
      <c r="E12" s="1">
        <v>10.88</v>
      </c>
      <c r="F12" s="1">
        <v>0</v>
      </c>
      <c r="G12" s="1">
        <v>-0.01</v>
      </c>
    </row>
    <row r="13" spans="1:7" x14ac:dyDescent="0.25">
      <c r="A13">
        <v>201805</v>
      </c>
      <c r="B13">
        <v>96</v>
      </c>
      <c r="C13" s="1">
        <v>-0.01</v>
      </c>
      <c r="D13" s="1">
        <v>0</v>
      </c>
      <c r="E13" s="1">
        <v>0</v>
      </c>
      <c r="F13" s="1">
        <v>0</v>
      </c>
      <c r="G13" s="1">
        <v>-0.01</v>
      </c>
    </row>
    <row r="14" spans="1:7" x14ac:dyDescent="0.25">
      <c r="A14">
        <v>201806</v>
      </c>
      <c r="B14">
        <v>96</v>
      </c>
      <c r="C14" s="1">
        <v>-0.01</v>
      </c>
      <c r="D14" s="1">
        <v>-42.32</v>
      </c>
      <c r="E14" s="1">
        <v>0</v>
      </c>
      <c r="F14" s="1">
        <v>2.41</v>
      </c>
      <c r="G14" s="1">
        <v>-39.92</v>
      </c>
    </row>
    <row r="15" spans="1:7" x14ac:dyDescent="0.25">
      <c r="A15">
        <v>201807</v>
      </c>
      <c r="B15">
        <v>96</v>
      </c>
      <c r="C15" s="1">
        <v>-39.92</v>
      </c>
      <c r="D15" s="1">
        <v>-8.4600000000000009</v>
      </c>
      <c r="E15" s="1">
        <v>39.909999999999997</v>
      </c>
      <c r="F15" s="1">
        <v>0</v>
      </c>
      <c r="G15" s="1">
        <v>-8.4700000000000006</v>
      </c>
    </row>
    <row r="16" spans="1:7" x14ac:dyDescent="0.25">
      <c r="A16">
        <v>201808</v>
      </c>
      <c r="B16">
        <v>96</v>
      </c>
      <c r="C16" s="1">
        <v>-8.4700000000000006</v>
      </c>
      <c r="D16" s="1">
        <v>-8.4600000000000009</v>
      </c>
      <c r="E16" s="1">
        <v>8.4600000000000009</v>
      </c>
      <c r="F16" s="1">
        <v>0</v>
      </c>
      <c r="G16" s="1">
        <v>-8.4700000000000006</v>
      </c>
    </row>
    <row r="17" spans="1:7" x14ac:dyDescent="0.25">
      <c r="A17">
        <v>201809</v>
      </c>
      <c r="B17">
        <v>96</v>
      </c>
      <c r="C17" s="1">
        <v>-8.4700000000000006</v>
      </c>
      <c r="D17" s="1">
        <v>0</v>
      </c>
      <c r="E17" s="1">
        <v>8.4600000000000009</v>
      </c>
      <c r="F17" s="1">
        <v>0</v>
      </c>
      <c r="G17" s="1">
        <v>-0.01</v>
      </c>
    </row>
    <row r="18" spans="1:7" x14ac:dyDescent="0.25">
      <c r="A18">
        <v>201810</v>
      </c>
      <c r="B18">
        <v>96</v>
      </c>
      <c r="C18" s="1">
        <v>-0.01</v>
      </c>
      <c r="D18" s="1">
        <v>-31.41</v>
      </c>
      <c r="E18" s="1">
        <v>0</v>
      </c>
      <c r="F18" s="1">
        <v>0</v>
      </c>
      <c r="G18" s="1">
        <v>-31.42</v>
      </c>
    </row>
    <row r="19" spans="1:7" x14ac:dyDescent="0.25">
      <c r="A19">
        <v>201811</v>
      </c>
      <c r="B19">
        <v>96</v>
      </c>
      <c r="C19" s="1">
        <v>-31.42</v>
      </c>
      <c r="D19" s="1">
        <v>-3.61</v>
      </c>
      <c r="E19" s="1">
        <v>35.01</v>
      </c>
      <c r="F19" s="1">
        <v>0</v>
      </c>
      <c r="G19" s="1">
        <v>-0.02</v>
      </c>
    </row>
    <row r="20" spans="1:7" x14ac:dyDescent="0.25">
      <c r="A20">
        <v>201812</v>
      </c>
      <c r="B20">
        <v>96</v>
      </c>
      <c r="C20" s="1">
        <v>-0.02</v>
      </c>
      <c r="D20" s="1">
        <v>-15.71</v>
      </c>
      <c r="E20" s="1">
        <v>1.2</v>
      </c>
      <c r="F20" s="1">
        <v>13.31</v>
      </c>
      <c r="G20" s="1">
        <v>-1.22</v>
      </c>
    </row>
    <row r="21" spans="1:7" x14ac:dyDescent="0.25">
      <c r="A21">
        <v>201501</v>
      </c>
      <c r="B21">
        <v>181</v>
      </c>
      <c r="C21" s="1">
        <v>-0.62</v>
      </c>
      <c r="D21" s="1">
        <v>0</v>
      </c>
      <c r="E21" s="1">
        <v>0</v>
      </c>
      <c r="F21" s="1">
        <v>0</v>
      </c>
      <c r="G21" s="1">
        <v>-0.62</v>
      </c>
    </row>
    <row r="22" spans="1:7" x14ac:dyDescent="0.25">
      <c r="A22">
        <v>201502</v>
      </c>
      <c r="B22">
        <v>181</v>
      </c>
      <c r="C22" s="1">
        <v>-0.62</v>
      </c>
      <c r="D22" s="1">
        <v>0</v>
      </c>
      <c r="E22" s="1">
        <v>0</v>
      </c>
      <c r="F22" s="1">
        <v>0</v>
      </c>
      <c r="G22" s="1">
        <v>-0.62</v>
      </c>
    </row>
    <row r="23" spans="1:7" x14ac:dyDescent="0.25">
      <c r="A23">
        <v>201503</v>
      </c>
      <c r="B23">
        <v>181</v>
      </c>
      <c r="C23" s="1">
        <v>-0.62</v>
      </c>
      <c r="D23" s="1">
        <v>0</v>
      </c>
      <c r="E23" s="1">
        <v>0</v>
      </c>
      <c r="F23" s="1">
        <v>0</v>
      </c>
      <c r="G23" s="1">
        <v>-0.62</v>
      </c>
    </row>
    <row r="24" spans="1:7" x14ac:dyDescent="0.25">
      <c r="A24">
        <v>201504</v>
      </c>
      <c r="B24">
        <v>181</v>
      </c>
      <c r="C24" s="1">
        <v>-0.62</v>
      </c>
      <c r="D24" s="1">
        <v>0</v>
      </c>
      <c r="E24" s="1">
        <v>0</v>
      </c>
      <c r="F24" s="1">
        <v>0</v>
      </c>
      <c r="G24" s="1">
        <v>-0.62</v>
      </c>
    </row>
    <row r="25" spans="1:7" x14ac:dyDescent="0.25">
      <c r="A25">
        <v>201505</v>
      </c>
      <c r="B25">
        <v>181</v>
      </c>
      <c r="C25" s="1">
        <v>-0.62</v>
      </c>
      <c r="D25" s="1">
        <v>0</v>
      </c>
      <c r="E25" s="1">
        <v>0</v>
      </c>
      <c r="F25" s="1">
        <v>0</v>
      </c>
      <c r="G25" s="1">
        <v>-0.62</v>
      </c>
    </row>
    <row r="26" spans="1:7" x14ac:dyDescent="0.25">
      <c r="A26">
        <v>201506</v>
      </c>
      <c r="B26">
        <v>181</v>
      </c>
      <c r="C26" s="1">
        <v>-0.62</v>
      </c>
      <c r="D26" s="1">
        <v>0</v>
      </c>
      <c r="E26" s="1">
        <v>0</v>
      </c>
      <c r="F26" s="1">
        <v>0</v>
      </c>
      <c r="G26" s="1">
        <v>-0.62</v>
      </c>
    </row>
    <row r="27" spans="1:7" x14ac:dyDescent="0.25">
      <c r="A27">
        <v>201507</v>
      </c>
      <c r="B27">
        <v>181</v>
      </c>
      <c r="C27" s="1">
        <v>-0.62</v>
      </c>
      <c r="D27" s="1">
        <v>-10.88</v>
      </c>
      <c r="E27" s="1">
        <v>6.5</v>
      </c>
      <c r="F27" s="1">
        <v>0</v>
      </c>
      <c r="G27" s="1">
        <v>-5</v>
      </c>
    </row>
    <row r="28" spans="1:7" x14ac:dyDescent="0.25">
      <c r="A28">
        <v>201508</v>
      </c>
      <c r="B28">
        <v>181</v>
      </c>
      <c r="C28" s="1">
        <v>-5</v>
      </c>
      <c r="D28" s="1">
        <v>-12.09</v>
      </c>
      <c r="E28" s="1">
        <v>0</v>
      </c>
      <c r="F28" s="1">
        <v>0</v>
      </c>
      <c r="G28" s="1">
        <v>-17.09</v>
      </c>
    </row>
    <row r="29" spans="1:7" x14ac:dyDescent="0.25">
      <c r="A29">
        <v>201509</v>
      </c>
      <c r="B29">
        <v>181</v>
      </c>
      <c r="C29" s="1">
        <v>-17.09</v>
      </c>
      <c r="D29" s="1">
        <v>12.09</v>
      </c>
      <c r="E29" s="1">
        <v>0</v>
      </c>
      <c r="F29" s="1">
        <v>0</v>
      </c>
      <c r="G29" s="1">
        <v>-5</v>
      </c>
    </row>
    <row r="30" spans="1:7" x14ac:dyDescent="0.25">
      <c r="A30">
        <v>201510</v>
      </c>
      <c r="B30">
        <v>181</v>
      </c>
      <c r="C30" s="1">
        <v>-5</v>
      </c>
      <c r="D30" s="1">
        <v>-19.12</v>
      </c>
      <c r="E30" s="1">
        <v>19.12</v>
      </c>
      <c r="F30" s="1">
        <v>0</v>
      </c>
      <c r="G30" s="1">
        <v>-5</v>
      </c>
    </row>
    <row r="31" spans="1:7" x14ac:dyDescent="0.25">
      <c r="A31">
        <v>201511</v>
      </c>
      <c r="B31">
        <v>181</v>
      </c>
      <c r="C31" s="1">
        <v>-5</v>
      </c>
      <c r="D31" s="1">
        <v>4.84</v>
      </c>
      <c r="E31" s="1">
        <v>0</v>
      </c>
      <c r="F31" s="1">
        <v>0</v>
      </c>
      <c r="G31" s="1">
        <v>-0.16</v>
      </c>
    </row>
    <row r="32" spans="1:7" x14ac:dyDescent="0.25">
      <c r="A32">
        <v>201512</v>
      </c>
      <c r="B32">
        <v>181</v>
      </c>
      <c r="C32" s="1">
        <v>-0.16</v>
      </c>
      <c r="D32" s="1">
        <v>0</v>
      </c>
      <c r="E32" s="1">
        <v>0</v>
      </c>
      <c r="F32" s="1">
        <v>0</v>
      </c>
      <c r="G32" s="1">
        <v>-0.16</v>
      </c>
    </row>
    <row r="33" spans="1:7" x14ac:dyDescent="0.25">
      <c r="A33">
        <v>201601</v>
      </c>
      <c r="B33">
        <v>181</v>
      </c>
      <c r="C33" s="1">
        <v>-0.16</v>
      </c>
      <c r="D33" s="1">
        <v>0</v>
      </c>
      <c r="E33" s="1">
        <v>0</v>
      </c>
      <c r="F33" s="1">
        <v>0</v>
      </c>
      <c r="G33" s="1">
        <v>-0.16</v>
      </c>
    </row>
    <row r="34" spans="1:7" x14ac:dyDescent="0.25">
      <c r="A34">
        <v>201602</v>
      </c>
      <c r="B34">
        <v>181</v>
      </c>
      <c r="C34" s="1">
        <v>-0.16</v>
      </c>
      <c r="D34" s="1">
        <v>0</v>
      </c>
      <c r="E34" s="1">
        <v>0</v>
      </c>
      <c r="F34" s="1">
        <v>0</v>
      </c>
      <c r="G34" s="1">
        <v>-0.16</v>
      </c>
    </row>
    <row r="35" spans="1:7" x14ac:dyDescent="0.25">
      <c r="A35">
        <v>201603</v>
      </c>
      <c r="B35">
        <v>181</v>
      </c>
      <c r="C35" s="1">
        <v>-0.16</v>
      </c>
      <c r="D35" s="1">
        <v>-19.12</v>
      </c>
      <c r="E35" s="1">
        <v>14.28</v>
      </c>
      <c r="F35" s="1">
        <v>0</v>
      </c>
      <c r="G35" s="1">
        <v>-5</v>
      </c>
    </row>
    <row r="36" spans="1:7" x14ac:dyDescent="0.25">
      <c r="A36">
        <v>201604</v>
      </c>
      <c r="B36">
        <v>181</v>
      </c>
      <c r="C36" s="1">
        <v>-5</v>
      </c>
      <c r="D36" s="1">
        <v>-19.12</v>
      </c>
      <c r="E36" s="1">
        <v>19.12</v>
      </c>
      <c r="F36" s="1">
        <v>0</v>
      </c>
      <c r="G36" s="1">
        <v>-5</v>
      </c>
    </row>
    <row r="37" spans="1:7" x14ac:dyDescent="0.25">
      <c r="A37">
        <v>201605</v>
      </c>
      <c r="B37">
        <v>181</v>
      </c>
      <c r="C37" s="1">
        <v>-5</v>
      </c>
      <c r="D37" s="1">
        <v>0</v>
      </c>
      <c r="E37" s="1">
        <v>0</v>
      </c>
      <c r="F37" s="1">
        <v>0</v>
      </c>
      <c r="G37" s="1">
        <v>-5</v>
      </c>
    </row>
    <row r="38" spans="1:7" x14ac:dyDescent="0.25">
      <c r="A38">
        <v>201606</v>
      </c>
      <c r="B38">
        <v>181</v>
      </c>
      <c r="C38" s="1">
        <v>-5</v>
      </c>
      <c r="D38" s="1">
        <v>-12.09</v>
      </c>
      <c r="E38" s="1">
        <v>12.09</v>
      </c>
      <c r="F38" s="1">
        <v>0</v>
      </c>
      <c r="G38" s="1">
        <v>-5</v>
      </c>
    </row>
    <row r="39" spans="1:7" x14ac:dyDescent="0.25">
      <c r="A39">
        <v>201607</v>
      </c>
      <c r="B39">
        <v>181</v>
      </c>
      <c r="C39" s="1">
        <v>-5</v>
      </c>
      <c r="D39" s="1">
        <v>0</v>
      </c>
      <c r="E39" s="1">
        <v>0</v>
      </c>
      <c r="F39" s="1">
        <v>0</v>
      </c>
      <c r="G39" s="1">
        <v>-5</v>
      </c>
    </row>
    <row r="40" spans="1:7" x14ac:dyDescent="0.25">
      <c r="A40">
        <v>201608</v>
      </c>
      <c r="B40">
        <v>181</v>
      </c>
      <c r="C40" s="1">
        <v>-5</v>
      </c>
      <c r="D40" s="1">
        <v>0</v>
      </c>
      <c r="E40" s="1">
        <v>0</v>
      </c>
      <c r="F40" s="1">
        <v>0</v>
      </c>
      <c r="G40" s="1">
        <v>-5</v>
      </c>
    </row>
    <row r="41" spans="1:7" x14ac:dyDescent="0.25">
      <c r="A41">
        <v>201609</v>
      </c>
      <c r="B41">
        <v>181</v>
      </c>
      <c r="C41" s="1">
        <v>-5</v>
      </c>
      <c r="D41" s="1">
        <v>0</v>
      </c>
      <c r="E41" s="1">
        <v>0</v>
      </c>
      <c r="F41" s="1">
        <v>0</v>
      </c>
      <c r="G41" s="1">
        <v>-5</v>
      </c>
    </row>
    <row r="42" spans="1:7" x14ac:dyDescent="0.25">
      <c r="A42">
        <v>201610</v>
      </c>
      <c r="B42">
        <v>181</v>
      </c>
      <c r="C42" s="1">
        <v>-5</v>
      </c>
      <c r="D42" s="1">
        <v>-20.98</v>
      </c>
      <c r="E42" s="1">
        <v>20.98</v>
      </c>
      <c r="F42" s="1">
        <v>0</v>
      </c>
      <c r="G42" s="1">
        <v>-5</v>
      </c>
    </row>
    <row r="43" spans="1:7" x14ac:dyDescent="0.25">
      <c r="A43">
        <v>201611</v>
      </c>
      <c r="B43">
        <v>181</v>
      </c>
      <c r="C43" s="1">
        <v>-5</v>
      </c>
      <c r="D43" s="1">
        <v>5.3</v>
      </c>
      <c r="E43" s="1">
        <v>0</v>
      </c>
      <c r="F43" s="1">
        <v>0</v>
      </c>
      <c r="G43" s="1">
        <v>0.3</v>
      </c>
    </row>
    <row r="44" spans="1:7" x14ac:dyDescent="0.25">
      <c r="A44">
        <v>201612</v>
      </c>
      <c r="B44">
        <v>181</v>
      </c>
      <c r="C44" s="1">
        <v>0.3</v>
      </c>
      <c r="D44" s="1">
        <v>0</v>
      </c>
      <c r="E44" s="1">
        <v>0</v>
      </c>
      <c r="F44" s="1">
        <v>0</v>
      </c>
      <c r="G44" s="1">
        <v>0.3</v>
      </c>
    </row>
    <row r="45" spans="1:7" x14ac:dyDescent="0.25">
      <c r="A45">
        <v>201701</v>
      </c>
      <c r="B45">
        <v>181</v>
      </c>
      <c r="C45" s="1">
        <v>0.3</v>
      </c>
      <c r="D45" s="1">
        <v>0</v>
      </c>
      <c r="E45" s="1">
        <v>0</v>
      </c>
      <c r="F45" s="1">
        <v>0</v>
      </c>
      <c r="G45" s="1">
        <v>0.3</v>
      </c>
    </row>
    <row r="46" spans="1:7" x14ac:dyDescent="0.25">
      <c r="A46">
        <v>201702</v>
      </c>
      <c r="B46">
        <v>181</v>
      </c>
      <c r="C46" s="1">
        <v>0.3</v>
      </c>
      <c r="D46" s="1">
        <v>0</v>
      </c>
      <c r="E46" s="1">
        <v>0</v>
      </c>
      <c r="F46" s="1">
        <v>0</v>
      </c>
      <c r="G46" s="1">
        <v>0.3</v>
      </c>
    </row>
    <row r="47" spans="1:7" x14ac:dyDescent="0.25">
      <c r="A47">
        <v>201703</v>
      </c>
      <c r="B47">
        <v>181</v>
      </c>
      <c r="C47" s="1">
        <v>0.3</v>
      </c>
      <c r="D47" s="1">
        <v>-20.98</v>
      </c>
      <c r="E47" s="1">
        <v>15.68</v>
      </c>
      <c r="F47" s="1">
        <v>0</v>
      </c>
      <c r="G47" s="1">
        <v>-5</v>
      </c>
    </row>
    <row r="48" spans="1:7" x14ac:dyDescent="0.25">
      <c r="A48">
        <v>201704</v>
      </c>
      <c r="B48">
        <v>181</v>
      </c>
      <c r="C48" s="1">
        <v>-5</v>
      </c>
      <c r="D48" s="1">
        <v>-20.98</v>
      </c>
      <c r="E48" s="1">
        <v>0</v>
      </c>
      <c r="F48" s="1">
        <v>0</v>
      </c>
      <c r="G48" s="1">
        <v>-25.98</v>
      </c>
    </row>
    <row r="49" spans="1:7" x14ac:dyDescent="0.25">
      <c r="A49">
        <v>201705</v>
      </c>
      <c r="B49">
        <v>181</v>
      </c>
      <c r="C49" s="1">
        <v>-25.98</v>
      </c>
      <c r="D49" s="1">
        <v>-10.88</v>
      </c>
      <c r="E49" s="1">
        <v>20.98</v>
      </c>
      <c r="F49" s="1">
        <v>0</v>
      </c>
      <c r="G49" s="1">
        <v>-15.88</v>
      </c>
    </row>
    <row r="50" spans="1:7" x14ac:dyDescent="0.25">
      <c r="A50">
        <v>201706</v>
      </c>
      <c r="B50">
        <v>181</v>
      </c>
      <c r="C50" s="1">
        <v>-15.88</v>
      </c>
      <c r="D50" s="1">
        <v>0</v>
      </c>
      <c r="E50" s="1">
        <v>10.88</v>
      </c>
      <c r="F50" s="1">
        <v>0</v>
      </c>
      <c r="G50" s="1">
        <v>-5</v>
      </c>
    </row>
    <row r="51" spans="1:7" x14ac:dyDescent="0.25">
      <c r="A51">
        <v>201707</v>
      </c>
      <c r="B51">
        <v>181</v>
      </c>
      <c r="C51" s="1">
        <v>-5</v>
      </c>
      <c r="D51" s="1">
        <v>-10.88</v>
      </c>
      <c r="E51" s="1">
        <v>10.88</v>
      </c>
      <c r="F51" s="1">
        <v>0</v>
      </c>
      <c r="G51" s="1">
        <v>-5</v>
      </c>
    </row>
    <row r="52" spans="1:7" x14ac:dyDescent="0.25">
      <c r="A52">
        <v>201708</v>
      </c>
      <c r="B52">
        <v>181</v>
      </c>
      <c r="C52" s="1">
        <v>-5</v>
      </c>
      <c r="D52" s="1">
        <v>-21.76</v>
      </c>
      <c r="E52" s="1">
        <v>0</v>
      </c>
      <c r="F52" s="1">
        <v>0</v>
      </c>
      <c r="G52" s="1">
        <v>-26.76</v>
      </c>
    </row>
    <row r="53" spans="1:7" x14ac:dyDescent="0.25">
      <c r="A53">
        <v>201709</v>
      </c>
      <c r="B53">
        <v>181</v>
      </c>
      <c r="C53" s="1">
        <v>-26.76</v>
      </c>
      <c r="D53" s="1">
        <v>10.88</v>
      </c>
      <c r="E53" s="1">
        <v>32.64</v>
      </c>
      <c r="F53" s="1">
        <v>0</v>
      </c>
      <c r="G53" s="1">
        <v>16.760000000000002</v>
      </c>
    </row>
    <row r="54" spans="1:7" x14ac:dyDescent="0.25">
      <c r="A54">
        <v>201710</v>
      </c>
      <c r="B54">
        <v>181</v>
      </c>
      <c r="C54" s="1">
        <v>16.760000000000002</v>
      </c>
      <c r="D54" s="1">
        <v>-79.23</v>
      </c>
      <c r="E54" s="1">
        <v>56.26</v>
      </c>
      <c r="F54" s="1">
        <v>0</v>
      </c>
      <c r="G54" s="1">
        <v>-6.21</v>
      </c>
    </row>
    <row r="55" spans="1:7" x14ac:dyDescent="0.25">
      <c r="A55">
        <v>201711</v>
      </c>
      <c r="B55">
        <v>181</v>
      </c>
      <c r="C55" s="1">
        <v>-6.21</v>
      </c>
      <c r="D55" s="1">
        <v>5.66</v>
      </c>
      <c r="E55" s="1">
        <v>17.309999999999999</v>
      </c>
      <c r="F55" s="1">
        <v>0</v>
      </c>
      <c r="G55" s="1">
        <v>16.760000000000002</v>
      </c>
    </row>
    <row r="56" spans="1:7" x14ac:dyDescent="0.25">
      <c r="A56">
        <v>201712</v>
      </c>
      <c r="B56">
        <v>181</v>
      </c>
      <c r="C56" s="1">
        <v>16.760000000000002</v>
      </c>
      <c r="D56" s="1">
        <v>-22.96</v>
      </c>
      <c r="E56" s="1">
        <v>22.96</v>
      </c>
      <c r="F56" s="1">
        <v>0</v>
      </c>
      <c r="G56" s="1">
        <v>16.760000000000002</v>
      </c>
    </row>
    <row r="57" spans="1:7" x14ac:dyDescent="0.25">
      <c r="A57">
        <v>201801</v>
      </c>
      <c r="B57">
        <v>181</v>
      </c>
      <c r="C57" s="1">
        <v>16.760000000000002</v>
      </c>
      <c r="D57" s="1">
        <v>0</v>
      </c>
      <c r="E57" s="1">
        <v>0</v>
      </c>
      <c r="F57" s="1">
        <v>0</v>
      </c>
      <c r="G57" s="1">
        <v>16.760000000000002</v>
      </c>
    </row>
    <row r="58" spans="1:7" x14ac:dyDescent="0.25">
      <c r="A58">
        <v>201802</v>
      </c>
      <c r="B58">
        <v>181</v>
      </c>
      <c r="C58" s="1">
        <v>16.760000000000002</v>
      </c>
      <c r="D58" s="1">
        <v>-65.28</v>
      </c>
      <c r="E58" s="1">
        <v>0</v>
      </c>
      <c r="F58" s="1">
        <v>0</v>
      </c>
      <c r="G58" s="1">
        <v>-48.52</v>
      </c>
    </row>
    <row r="59" spans="1:7" x14ac:dyDescent="0.25">
      <c r="A59">
        <v>201803</v>
      </c>
      <c r="B59">
        <v>181</v>
      </c>
      <c r="C59" s="1">
        <v>-48.52</v>
      </c>
      <c r="D59" s="1">
        <v>-76.819999999999993</v>
      </c>
      <c r="E59" s="1">
        <v>142.1</v>
      </c>
      <c r="F59" s="1">
        <v>0</v>
      </c>
      <c r="G59" s="1">
        <v>16.760000000000002</v>
      </c>
    </row>
    <row r="60" spans="1:7" x14ac:dyDescent="0.25">
      <c r="A60">
        <v>201804</v>
      </c>
      <c r="B60">
        <v>181</v>
      </c>
      <c r="C60" s="1">
        <v>16.760000000000002</v>
      </c>
      <c r="D60" s="1">
        <v>-33.299999999999997</v>
      </c>
      <c r="E60" s="1">
        <v>33.299999999999997</v>
      </c>
      <c r="F60" s="1">
        <v>0</v>
      </c>
      <c r="G60" s="1">
        <v>16.760000000000002</v>
      </c>
    </row>
    <row r="61" spans="1:7" x14ac:dyDescent="0.25">
      <c r="A61">
        <v>201805</v>
      </c>
      <c r="B61">
        <v>181</v>
      </c>
      <c r="C61" s="1">
        <v>16.760000000000002</v>
      </c>
      <c r="D61" s="1">
        <v>0</v>
      </c>
      <c r="E61" s="1">
        <v>0</v>
      </c>
      <c r="F61" s="1">
        <v>0</v>
      </c>
      <c r="G61" s="1">
        <v>16.760000000000002</v>
      </c>
    </row>
    <row r="62" spans="1:7" x14ac:dyDescent="0.25">
      <c r="A62">
        <v>201806</v>
      </c>
      <c r="B62">
        <v>181</v>
      </c>
      <c r="C62" s="1">
        <v>16.760000000000002</v>
      </c>
      <c r="D62" s="1">
        <v>-13.3</v>
      </c>
      <c r="E62" s="1">
        <v>0</v>
      </c>
      <c r="F62" s="1">
        <v>0</v>
      </c>
      <c r="G62" s="1">
        <v>3.46</v>
      </c>
    </row>
    <row r="63" spans="1:7" x14ac:dyDescent="0.25">
      <c r="A63">
        <v>201807</v>
      </c>
      <c r="B63">
        <v>181</v>
      </c>
      <c r="C63" s="1">
        <v>3.46</v>
      </c>
      <c r="D63" s="1">
        <v>0</v>
      </c>
      <c r="E63" s="1">
        <v>13.3</v>
      </c>
      <c r="F63" s="1">
        <v>0</v>
      </c>
      <c r="G63" s="1">
        <v>16.760000000000002</v>
      </c>
    </row>
    <row r="64" spans="1:7" x14ac:dyDescent="0.25">
      <c r="A64">
        <v>201808</v>
      </c>
      <c r="B64">
        <v>181</v>
      </c>
      <c r="C64" s="1">
        <v>16.760000000000002</v>
      </c>
      <c r="D64" s="1">
        <v>0</v>
      </c>
      <c r="E64" s="1">
        <v>0</v>
      </c>
      <c r="F64" s="1">
        <v>0</v>
      </c>
      <c r="G64" s="1">
        <v>16.760000000000002</v>
      </c>
    </row>
    <row r="65" spans="1:7" x14ac:dyDescent="0.25">
      <c r="A65">
        <v>201809</v>
      </c>
      <c r="B65">
        <v>181</v>
      </c>
      <c r="C65" s="1">
        <v>16.760000000000002</v>
      </c>
      <c r="D65" s="1">
        <v>0</v>
      </c>
      <c r="E65" s="1">
        <v>0</v>
      </c>
      <c r="F65" s="1">
        <v>0</v>
      </c>
      <c r="G65" s="1">
        <v>16.760000000000002</v>
      </c>
    </row>
    <row r="66" spans="1:7" x14ac:dyDescent="0.25">
      <c r="A66">
        <v>201810</v>
      </c>
      <c r="B66">
        <v>181</v>
      </c>
      <c r="C66" s="1">
        <v>16.760000000000002</v>
      </c>
      <c r="D66" s="1">
        <v>-72.22</v>
      </c>
      <c r="E66" s="1">
        <v>23.86</v>
      </c>
      <c r="F66" s="1">
        <v>0</v>
      </c>
      <c r="G66" s="1">
        <v>-31.6</v>
      </c>
    </row>
    <row r="67" spans="1:7" x14ac:dyDescent="0.25">
      <c r="A67">
        <v>201811</v>
      </c>
      <c r="B67">
        <v>181</v>
      </c>
      <c r="C67" s="1">
        <v>-31.6</v>
      </c>
      <c r="D67" s="1">
        <v>6.03</v>
      </c>
      <c r="E67" s="1">
        <v>42.33</v>
      </c>
      <c r="F67" s="1">
        <v>0</v>
      </c>
      <c r="G67" s="1">
        <v>16.760000000000002</v>
      </c>
    </row>
    <row r="68" spans="1:7" x14ac:dyDescent="0.25">
      <c r="A68">
        <v>201812</v>
      </c>
      <c r="B68">
        <v>181</v>
      </c>
      <c r="C68" s="1">
        <v>16.760000000000002</v>
      </c>
      <c r="D68" s="1">
        <v>-12.09</v>
      </c>
      <c r="E68" s="1">
        <v>12.09</v>
      </c>
      <c r="F68" s="1">
        <v>0</v>
      </c>
      <c r="G68" s="1">
        <v>16.760000000000002</v>
      </c>
    </row>
    <row r="69" spans="1:7" x14ac:dyDescent="0.25">
      <c r="A69">
        <v>201501</v>
      </c>
      <c r="B69">
        <v>653</v>
      </c>
      <c r="C69" s="1">
        <v>-7.57</v>
      </c>
      <c r="D69" s="1">
        <v>-5.8</v>
      </c>
      <c r="E69" s="1">
        <v>0</v>
      </c>
      <c r="F69" s="1">
        <v>0</v>
      </c>
      <c r="G69" s="1">
        <v>-13.37</v>
      </c>
    </row>
    <row r="70" spans="1:7" x14ac:dyDescent="0.25">
      <c r="A70">
        <v>201502</v>
      </c>
      <c r="B70">
        <v>653</v>
      </c>
      <c r="C70" s="1">
        <v>-13.37</v>
      </c>
      <c r="D70" s="1">
        <v>0</v>
      </c>
      <c r="E70" s="1">
        <v>0</v>
      </c>
      <c r="F70" s="1">
        <v>0</v>
      </c>
      <c r="G70" s="1">
        <v>-13.37</v>
      </c>
    </row>
    <row r="71" spans="1:7" x14ac:dyDescent="0.25">
      <c r="A71">
        <v>201503</v>
      </c>
      <c r="B71">
        <v>653</v>
      </c>
      <c r="C71" s="1">
        <v>-13.37</v>
      </c>
      <c r="D71" s="1">
        <v>-18.52</v>
      </c>
      <c r="E71" s="1">
        <v>0</v>
      </c>
      <c r="F71" s="1">
        <v>0</v>
      </c>
      <c r="G71" s="1">
        <v>-31.89</v>
      </c>
    </row>
    <row r="72" spans="1:7" x14ac:dyDescent="0.25">
      <c r="A72">
        <v>201504</v>
      </c>
      <c r="B72">
        <v>653</v>
      </c>
      <c r="C72" s="1">
        <v>-31.89</v>
      </c>
      <c r="D72" s="1">
        <v>-10.88</v>
      </c>
      <c r="E72" s="1">
        <v>0</v>
      </c>
      <c r="F72" s="1">
        <v>0</v>
      </c>
      <c r="G72" s="1">
        <v>-42.77</v>
      </c>
    </row>
    <row r="73" spans="1:7" x14ac:dyDescent="0.25">
      <c r="A73">
        <v>201505</v>
      </c>
      <c r="B73">
        <v>653</v>
      </c>
      <c r="C73" s="1">
        <v>-42.77</v>
      </c>
      <c r="D73" s="1">
        <v>-31.94</v>
      </c>
      <c r="E73" s="1">
        <v>30</v>
      </c>
      <c r="F73" s="1">
        <v>0</v>
      </c>
      <c r="G73" s="1">
        <v>-44.71</v>
      </c>
    </row>
    <row r="74" spans="1:7" x14ac:dyDescent="0.25">
      <c r="A74">
        <v>201506</v>
      </c>
      <c r="B74">
        <v>653</v>
      </c>
      <c r="C74" s="1">
        <v>-44.71</v>
      </c>
      <c r="D74" s="1">
        <v>0</v>
      </c>
      <c r="E74" s="1">
        <v>50</v>
      </c>
      <c r="F74" s="1">
        <v>0</v>
      </c>
      <c r="G74" s="1">
        <v>5.29</v>
      </c>
    </row>
    <row r="75" spans="1:7" x14ac:dyDescent="0.25">
      <c r="A75">
        <v>201507</v>
      </c>
      <c r="B75">
        <v>653</v>
      </c>
      <c r="C75" s="1">
        <v>5.29</v>
      </c>
      <c r="D75" s="1">
        <v>0</v>
      </c>
      <c r="E75" s="1">
        <v>0</v>
      </c>
      <c r="F75" s="1">
        <v>0</v>
      </c>
      <c r="G75" s="1">
        <v>5.29</v>
      </c>
    </row>
    <row r="76" spans="1:7" x14ac:dyDescent="0.25">
      <c r="A76">
        <v>201508</v>
      </c>
      <c r="B76">
        <v>653</v>
      </c>
      <c r="C76" s="1">
        <v>5.29</v>
      </c>
      <c r="D76" s="1">
        <v>0</v>
      </c>
      <c r="E76" s="1">
        <v>0</v>
      </c>
      <c r="F76" s="1">
        <v>0</v>
      </c>
      <c r="G76" s="1">
        <v>5.29</v>
      </c>
    </row>
    <row r="77" spans="1:7" x14ac:dyDescent="0.25">
      <c r="A77">
        <v>201509</v>
      </c>
      <c r="B77">
        <v>653</v>
      </c>
      <c r="C77" s="1">
        <v>5.29</v>
      </c>
      <c r="D77" s="1">
        <v>0</v>
      </c>
      <c r="E77" s="1">
        <v>0</v>
      </c>
      <c r="F77" s="1">
        <v>0</v>
      </c>
      <c r="G77" s="1">
        <v>5.29</v>
      </c>
    </row>
    <row r="78" spans="1:7" x14ac:dyDescent="0.25">
      <c r="A78">
        <v>201510</v>
      </c>
      <c r="B78">
        <v>653</v>
      </c>
      <c r="C78" s="1">
        <v>5.29</v>
      </c>
      <c r="D78" s="1">
        <v>0</v>
      </c>
      <c r="E78" s="1">
        <v>0</v>
      </c>
      <c r="F78" s="1">
        <v>0</v>
      </c>
      <c r="G78" s="1">
        <v>5.29</v>
      </c>
    </row>
    <row r="79" spans="1:7" x14ac:dyDescent="0.25">
      <c r="A79">
        <v>201511</v>
      </c>
      <c r="B79">
        <v>653</v>
      </c>
      <c r="C79" s="1">
        <v>5.29</v>
      </c>
      <c r="D79" s="1">
        <v>-44.23</v>
      </c>
      <c r="E79" s="1">
        <v>0</v>
      </c>
      <c r="F79" s="1">
        <v>0</v>
      </c>
      <c r="G79" s="1">
        <v>-38.94</v>
      </c>
    </row>
    <row r="80" spans="1:7" x14ac:dyDescent="0.25">
      <c r="A80">
        <v>201512</v>
      </c>
      <c r="B80">
        <v>653</v>
      </c>
      <c r="C80" s="1">
        <v>-38.94</v>
      </c>
      <c r="D80" s="1">
        <v>0</v>
      </c>
      <c r="E80" s="1">
        <v>0</v>
      </c>
      <c r="F80" s="1">
        <v>0</v>
      </c>
      <c r="G80" s="1">
        <v>-38.94</v>
      </c>
    </row>
    <row r="81" spans="1:7" x14ac:dyDescent="0.25">
      <c r="A81">
        <v>201601</v>
      </c>
      <c r="B81">
        <v>653</v>
      </c>
      <c r="C81" s="1">
        <v>-38.94</v>
      </c>
      <c r="D81" s="1">
        <v>-5.8</v>
      </c>
      <c r="E81" s="1">
        <v>25</v>
      </c>
      <c r="F81" s="1">
        <v>0</v>
      </c>
      <c r="G81" s="1">
        <v>-19.739999999999998</v>
      </c>
    </row>
    <row r="82" spans="1:7" x14ac:dyDescent="0.25">
      <c r="A82">
        <v>201602</v>
      </c>
      <c r="B82">
        <v>653</v>
      </c>
      <c r="C82" s="1">
        <v>-19.739999999999998</v>
      </c>
      <c r="D82" s="1">
        <v>-5.8</v>
      </c>
      <c r="E82" s="1">
        <v>20</v>
      </c>
      <c r="F82" s="1">
        <v>0</v>
      </c>
      <c r="G82" s="1">
        <v>-5.54</v>
      </c>
    </row>
    <row r="83" spans="1:7" x14ac:dyDescent="0.25">
      <c r="A83">
        <v>201603</v>
      </c>
      <c r="B83">
        <v>653</v>
      </c>
      <c r="C83" s="1">
        <v>-5.54</v>
      </c>
      <c r="D83" s="1">
        <v>-5.8</v>
      </c>
      <c r="E83" s="1">
        <v>0</v>
      </c>
      <c r="F83" s="1">
        <v>0</v>
      </c>
      <c r="G83" s="1">
        <v>-11.34</v>
      </c>
    </row>
    <row r="84" spans="1:7" x14ac:dyDescent="0.25">
      <c r="A84">
        <v>201604</v>
      </c>
      <c r="B84">
        <v>653</v>
      </c>
      <c r="C84" s="1">
        <v>-11.34</v>
      </c>
      <c r="D84" s="1">
        <v>-16.920000000000002</v>
      </c>
      <c r="E84" s="1">
        <v>0</v>
      </c>
      <c r="F84" s="1">
        <v>0</v>
      </c>
      <c r="G84" s="1">
        <v>-28.26</v>
      </c>
    </row>
    <row r="85" spans="1:7" x14ac:dyDescent="0.25">
      <c r="A85">
        <v>201605</v>
      </c>
      <c r="B85">
        <v>653</v>
      </c>
      <c r="C85" s="1">
        <v>-28.26</v>
      </c>
      <c r="D85" s="1">
        <v>-33.6</v>
      </c>
      <c r="E85" s="1">
        <v>20</v>
      </c>
      <c r="F85" s="1">
        <v>0</v>
      </c>
      <c r="G85" s="1">
        <v>-41.86</v>
      </c>
    </row>
    <row r="86" spans="1:7" x14ac:dyDescent="0.25">
      <c r="A86">
        <v>201606</v>
      </c>
      <c r="B86">
        <v>653</v>
      </c>
      <c r="C86" s="1">
        <v>-41.86</v>
      </c>
      <c r="D86" s="1">
        <v>0</v>
      </c>
      <c r="E86" s="1">
        <v>40</v>
      </c>
      <c r="F86" s="1">
        <v>0</v>
      </c>
      <c r="G86" s="1">
        <v>-1.86</v>
      </c>
    </row>
    <row r="87" spans="1:7" x14ac:dyDescent="0.25">
      <c r="A87">
        <v>201607</v>
      </c>
      <c r="B87">
        <v>653</v>
      </c>
      <c r="C87" s="1">
        <v>-1.86</v>
      </c>
      <c r="D87" s="1">
        <v>-5.8</v>
      </c>
      <c r="E87" s="1">
        <v>0</v>
      </c>
      <c r="F87" s="1">
        <v>0</v>
      </c>
      <c r="G87" s="1">
        <v>-7.66</v>
      </c>
    </row>
    <row r="88" spans="1:7" x14ac:dyDescent="0.25">
      <c r="A88">
        <v>201608</v>
      </c>
      <c r="B88">
        <v>653</v>
      </c>
      <c r="C88" s="1">
        <v>-7.66</v>
      </c>
      <c r="D88" s="1">
        <v>0</v>
      </c>
      <c r="E88" s="1">
        <v>0</v>
      </c>
      <c r="F88" s="1">
        <v>0</v>
      </c>
      <c r="G88" s="1">
        <v>-7.66</v>
      </c>
    </row>
    <row r="89" spans="1:7" x14ac:dyDescent="0.25">
      <c r="A89">
        <v>201609</v>
      </c>
      <c r="B89">
        <v>653</v>
      </c>
      <c r="C89" s="1">
        <v>-7.66</v>
      </c>
      <c r="D89" s="1">
        <v>-3.92</v>
      </c>
      <c r="E89" s="1">
        <v>0</v>
      </c>
      <c r="F89" s="1">
        <v>0</v>
      </c>
      <c r="G89" s="1">
        <v>-11.58</v>
      </c>
    </row>
    <row r="90" spans="1:7" x14ac:dyDescent="0.25">
      <c r="A90">
        <v>201610</v>
      </c>
      <c r="B90">
        <v>653</v>
      </c>
      <c r="C90" s="1">
        <v>-11.58</v>
      </c>
      <c r="D90" s="1">
        <v>0</v>
      </c>
      <c r="E90" s="1">
        <v>0</v>
      </c>
      <c r="F90" s="1">
        <v>0</v>
      </c>
      <c r="G90" s="1">
        <v>-11.58</v>
      </c>
    </row>
    <row r="91" spans="1:7" x14ac:dyDescent="0.25">
      <c r="A91">
        <v>201611</v>
      </c>
      <c r="B91">
        <v>653</v>
      </c>
      <c r="C91" s="1">
        <v>-11.58</v>
      </c>
      <c r="D91" s="1">
        <v>-53.21</v>
      </c>
      <c r="E91" s="1">
        <v>0</v>
      </c>
      <c r="F91" s="1">
        <v>0</v>
      </c>
      <c r="G91" s="1">
        <v>-64.790000000000006</v>
      </c>
    </row>
    <row r="92" spans="1:7" x14ac:dyDescent="0.25">
      <c r="A92">
        <v>201612</v>
      </c>
      <c r="B92">
        <v>653</v>
      </c>
      <c r="C92" s="1">
        <v>-64.790000000000006</v>
      </c>
      <c r="D92" s="1">
        <v>0</v>
      </c>
      <c r="E92" s="1">
        <v>0</v>
      </c>
      <c r="F92" s="1">
        <v>0</v>
      </c>
      <c r="G92" s="1">
        <v>-64.790000000000006</v>
      </c>
    </row>
    <row r="93" spans="1:7" x14ac:dyDescent="0.25">
      <c r="A93">
        <v>201701</v>
      </c>
      <c r="B93">
        <v>653</v>
      </c>
      <c r="C93" s="1">
        <v>-64.790000000000006</v>
      </c>
      <c r="D93" s="1">
        <v>-17.89</v>
      </c>
      <c r="E93" s="1">
        <v>60</v>
      </c>
      <c r="F93" s="1">
        <v>0</v>
      </c>
      <c r="G93" s="1">
        <v>-22.68</v>
      </c>
    </row>
    <row r="94" spans="1:7" x14ac:dyDescent="0.25">
      <c r="A94">
        <v>201702</v>
      </c>
      <c r="B94">
        <v>653</v>
      </c>
      <c r="C94" s="1">
        <v>-22.68</v>
      </c>
      <c r="D94" s="1">
        <v>-5.8</v>
      </c>
      <c r="E94" s="1">
        <v>0</v>
      </c>
      <c r="F94" s="1">
        <v>0</v>
      </c>
      <c r="G94" s="1">
        <v>-28.48</v>
      </c>
    </row>
    <row r="95" spans="1:7" x14ac:dyDescent="0.25">
      <c r="A95">
        <v>201703</v>
      </c>
      <c r="B95">
        <v>653</v>
      </c>
      <c r="C95" s="1">
        <v>-28.48</v>
      </c>
      <c r="D95" s="1">
        <v>-15.46</v>
      </c>
      <c r="E95" s="1">
        <v>25</v>
      </c>
      <c r="F95" s="1">
        <v>0</v>
      </c>
      <c r="G95" s="1">
        <v>-18.940000000000001</v>
      </c>
    </row>
    <row r="96" spans="1:7" x14ac:dyDescent="0.25">
      <c r="A96">
        <v>201704</v>
      </c>
      <c r="B96">
        <v>653</v>
      </c>
      <c r="C96" s="1">
        <v>-18.940000000000001</v>
      </c>
      <c r="D96" s="1">
        <v>-12.09</v>
      </c>
      <c r="E96" s="1">
        <v>0</v>
      </c>
      <c r="F96" s="1">
        <v>0</v>
      </c>
      <c r="G96" s="1">
        <v>-31.03</v>
      </c>
    </row>
    <row r="97" spans="1:7" x14ac:dyDescent="0.25">
      <c r="A97">
        <v>201705</v>
      </c>
      <c r="B97">
        <v>653</v>
      </c>
      <c r="C97" s="1">
        <v>-31.03</v>
      </c>
      <c r="D97" s="1">
        <v>-35.340000000000003</v>
      </c>
      <c r="E97" s="1">
        <v>25</v>
      </c>
      <c r="F97" s="1">
        <v>0</v>
      </c>
      <c r="G97" s="1">
        <v>-41.37</v>
      </c>
    </row>
    <row r="98" spans="1:7" x14ac:dyDescent="0.25">
      <c r="A98">
        <v>201706</v>
      </c>
      <c r="B98">
        <v>653</v>
      </c>
      <c r="C98" s="1">
        <v>-41.37</v>
      </c>
      <c r="D98" s="1">
        <v>0</v>
      </c>
      <c r="E98" s="1">
        <v>50</v>
      </c>
      <c r="F98" s="1">
        <v>0</v>
      </c>
      <c r="G98" s="1">
        <v>8.6300000000000008</v>
      </c>
    </row>
    <row r="99" spans="1:7" x14ac:dyDescent="0.25">
      <c r="A99">
        <v>201707</v>
      </c>
      <c r="B99">
        <v>653</v>
      </c>
      <c r="C99" s="1">
        <v>8.6300000000000008</v>
      </c>
      <c r="D99" s="1">
        <v>-29.34</v>
      </c>
      <c r="E99" s="1">
        <v>0</v>
      </c>
      <c r="F99" s="1">
        <v>0</v>
      </c>
      <c r="G99" s="1">
        <v>-20.71</v>
      </c>
    </row>
    <row r="100" spans="1:7" x14ac:dyDescent="0.25">
      <c r="A100">
        <v>201708</v>
      </c>
      <c r="B100">
        <v>653</v>
      </c>
      <c r="C100" s="1">
        <v>-20.71</v>
      </c>
      <c r="D100" s="1">
        <v>0</v>
      </c>
      <c r="E100" s="1">
        <v>0</v>
      </c>
      <c r="F100" s="1">
        <v>0</v>
      </c>
      <c r="G100" s="1">
        <v>-20.71</v>
      </c>
    </row>
    <row r="101" spans="1:7" x14ac:dyDescent="0.25">
      <c r="A101">
        <v>201709</v>
      </c>
      <c r="B101">
        <v>653</v>
      </c>
      <c r="C101" s="1">
        <v>-20.71</v>
      </c>
      <c r="D101" s="1">
        <v>-4.83</v>
      </c>
      <c r="E101" s="1">
        <v>20</v>
      </c>
      <c r="F101" s="1">
        <v>0</v>
      </c>
      <c r="G101" s="1">
        <v>-5.54</v>
      </c>
    </row>
    <row r="102" spans="1:7" x14ac:dyDescent="0.25">
      <c r="A102">
        <v>201710</v>
      </c>
      <c r="B102">
        <v>653</v>
      </c>
      <c r="C102" s="1">
        <v>-5.54</v>
      </c>
      <c r="D102" s="1">
        <v>0</v>
      </c>
      <c r="E102" s="1">
        <v>0</v>
      </c>
      <c r="F102" s="1">
        <v>0</v>
      </c>
      <c r="G102" s="1">
        <v>-5.54</v>
      </c>
    </row>
    <row r="103" spans="1:7" x14ac:dyDescent="0.25">
      <c r="A103">
        <v>201711</v>
      </c>
      <c r="B103">
        <v>653</v>
      </c>
      <c r="C103" s="1">
        <v>-5.54</v>
      </c>
      <c r="D103" s="1">
        <v>-52.24</v>
      </c>
      <c r="E103" s="1">
        <v>0</v>
      </c>
      <c r="F103" s="1">
        <v>0</v>
      </c>
      <c r="G103" s="1">
        <v>-57.78</v>
      </c>
    </row>
    <row r="104" spans="1:7" x14ac:dyDescent="0.25">
      <c r="A104">
        <v>201712</v>
      </c>
      <c r="B104">
        <v>653</v>
      </c>
      <c r="C104" s="1">
        <v>-57.78</v>
      </c>
      <c r="D104" s="1">
        <v>0</v>
      </c>
      <c r="E104" s="1">
        <v>50</v>
      </c>
      <c r="F104" s="1">
        <v>0</v>
      </c>
      <c r="G104" s="1">
        <v>-7.78</v>
      </c>
    </row>
    <row r="105" spans="1:7" x14ac:dyDescent="0.25">
      <c r="A105">
        <v>201801</v>
      </c>
      <c r="B105">
        <v>653</v>
      </c>
      <c r="C105" s="1">
        <v>-7.78</v>
      </c>
      <c r="D105" s="1">
        <v>-5.8</v>
      </c>
      <c r="E105" s="1">
        <v>0</v>
      </c>
      <c r="F105" s="1">
        <v>0</v>
      </c>
      <c r="G105" s="1">
        <v>-13.58</v>
      </c>
    </row>
    <row r="106" spans="1:7" x14ac:dyDescent="0.25">
      <c r="A106">
        <v>201802</v>
      </c>
      <c r="B106">
        <v>653</v>
      </c>
      <c r="C106" s="1">
        <v>-13.58</v>
      </c>
      <c r="D106" s="1">
        <v>0</v>
      </c>
      <c r="E106" s="1">
        <v>15</v>
      </c>
      <c r="F106" s="1">
        <v>0</v>
      </c>
      <c r="G106" s="1">
        <v>1.42</v>
      </c>
    </row>
    <row r="107" spans="1:7" x14ac:dyDescent="0.25">
      <c r="A107">
        <v>201803</v>
      </c>
      <c r="B107">
        <v>653</v>
      </c>
      <c r="C107" s="1">
        <v>1.42</v>
      </c>
      <c r="D107" s="1">
        <v>-15.46</v>
      </c>
      <c r="E107" s="1">
        <v>0</v>
      </c>
      <c r="F107" s="1">
        <v>0</v>
      </c>
      <c r="G107" s="1">
        <v>-14.04</v>
      </c>
    </row>
    <row r="108" spans="1:7" x14ac:dyDescent="0.25">
      <c r="A108">
        <v>201804</v>
      </c>
      <c r="B108">
        <v>653</v>
      </c>
      <c r="C108" s="1">
        <v>-14.04</v>
      </c>
      <c r="D108" s="1">
        <v>0</v>
      </c>
      <c r="E108" s="1">
        <v>0</v>
      </c>
      <c r="F108" s="1">
        <v>0</v>
      </c>
      <c r="G108" s="1">
        <v>-14.04</v>
      </c>
    </row>
    <row r="109" spans="1:7" x14ac:dyDescent="0.25">
      <c r="A109">
        <v>201805</v>
      </c>
      <c r="B109">
        <v>653</v>
      </c>
      <c r="C109" s="1">
        <v>-14.04</v>
      </c>
      <c r="D109" s="1">
        <v>-48.87</v>
      </c>
      <c r="E109" s="1">
        <v>0</v>
      </c>
      <c r="F109" s="1">
        <v>0</v>
      </c>
      <c r="G109" s="1">
        <v>-62.91</v>
      </c>
    </row>
    <row r="110" spans="1:7" x14ac:dyDescent="0.25">
      <c r="A110">
        <v>201806</v>
      </c>
      <c r="B110">
        <v>653</v>
      </c>
      <c r="C110" s="1">
        <v>-62.91</v>
      </c>
      <c r="D110" s="1">
        <v>-4.83</v>
      </c>
      <c r="E110" s="1">
        <v>75</v>
      </c>
      <c r="F110" s="1">
        <v>0</v>
      </c>
      <c r="G110" s="1">
        <v>7.26</v>
      </c>
    </row>
    <row r="111" spans="1:7" x14ac:dyDescent="0.25">
      <c r="A111">
        <v>201807</v>
      </c>
      <c r="B111">
        <v>653</v>
      </c>
      <c r="C111" s="1">
        <v>7.26</v>
      </c>
      <c r="D111" s="1">
        <v>-40.6</v>
      </c>
      <c r="E111" s="1">
        <v>0</v>
      </c>
      <c r="F111" s="1">
        <v>0</v>
      </c>
      <c r="G111" s="1">
        <v>-33.340000000000003</v>
      </c>
    </row>
    <row r="112" spans="1:7" x14ac:dyDescent="0.25">
      <c r="A112">
        <v>201808</v>
      </c>
      <c r="B112">
        <v>653</v>
      </c>
      <c r="C112" s="1">
        <v>-33.340000000000003</v>
      </c>
      <c r="D112" s="1">
        <v>0</v>
      </c>
      <c r="E112" s="1">
        <v>0</v>
      </c>
      <c r="F112" s="1">
        <v>2.41</v>
      </c>
      <c r="G112" s="1">
        <v>-30.93</v>
      </c>
    </row>
    <row r="113" spans="1:7" x14ac:dyDescent="0.25">
      <c r="A113">
        <v>201809</v>
      </c>
      <c r="B113">
        <v>653</v>
      </c>
      <c r="C113" s="1">
        <v>-30.93</v>
      </c>
      <c r="D113" s="1">
        <v>-4.83</v>
      </c>
      <c r="E113" s="1">
        <v>50</v>
      </c>
      <c r="F113" s="1">
        <v>0</v>
      </c>
      <c r="G113" s="1">
        <v>14.24</v>
      </c>
    </row>
    <row r="114" spans="1:7" x14ac:dyDescent="0.25">
      <c r="A114">
        <v>201810</v>
      </c>
      <c r="B114">
        <v>653</v>
      </c>
      <c r="C114" s="1">
        <v>14.24</v>
      </c>
      <c r="D114" s="1">
        <v>0</v>
      </c>
      <c r="E114" s="1">
        <v>0</v>
      </c>
      <c r="F114" s="1">
        <v>0</v>
      </c>
      <c r="G114" s="1">
        <v>14.24</v>
      </c>
    </row>
    <row r="115" spans="1:7" x14ac:dyDescent="0.25">
      <c r="A115">
        <v>201811</v>
      </c>
      <c r="B115">
        <v>653</v>
      </c>
      <c r="C115" s="1">
        <v>14.24</v>
      </c>
      <c r="D115" s="1">
        <v>-43.07</v>
      </c>
      <c r="E115" s="1">
        <v>9.48</v>
      </c>
      <c r="F115" s="1">
        <v>0</v>
      </c>
      <c r="G115" s="1">
        <v>-19.350000000000001</v>
      </c>
    </row>
    <row r="116" spans="1:7" x14ac:dyDescent="0.25">
      <c r="A116">
        <v>201812</v>
      </c>
      <c r="B116">
        <v>653</v>
      </c>
      <c r="C116" s="1">
        <v>-19.350000000000001</v>
      </c>
      <c r="D116" s="1">
        <v>0</v>
      </c>
      <c r="E116" s="1">
        <v>0</v>
      </c>
      <c r="F116" s="1">
        <v>0</v>
      </c>
      <c r="G116" s="1">
        <v>-19.350000000000001</v>
      </c>
    </row>
    <row r="117" spans="1:7" x14ac:dyDescent="0.25">
      <c r="A117">
        <v>201501</v>
      </c>
      <c r="B117">
        <v>686</v>
      </c>
      <c r="C117" s="1">
        <v>0</v>
      </c>
      <c r="D117" s="1">
        <v>-28.89</v>
      </c>
      <c r="E117" s="1">
        <v>0</v>
      </c>
      <c r="F117" s="1">
        <v>0</v>
      </c>
      <c r="G117" s="1">
        <v>-28.89</v>
      </c>
    </row>
    <row r="118" spans="1:7" x14ac:dyDescent="0.25">
      <c r="A118">
        <v>201502</v>
      </c>
      <c r="B118">
        <v>686</v>
      </c>
      <c r="C118" s="1">
        <v>-28.89</v>
      </c>
      <c r="D118" s="1">
        <v>0</v>
      </c>
      <c r="E118" s="1">
        <v>28.89</v>
      </c>
      <c r="F118" s="1">
        <v>0</v>
      </c>
      <c r="G118" s="1">
        <v>0</v>
      </c>
    </row>
    <row r="119" spans="1:7" x14ac:dyDescent="0.25">
      <c r="A119">
        <v>201503</v>
      </c>
      <c r="B119">
        <v>686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</row>
    <row r="120" spans="1:7" x14ac:dyDescent="0.25">
      <c r="A120">
        <v>201504</v>
      </c>
      <c r="B120">
        <v>686</v>
      </c>
      <c r="C120" s="1">
        <v>0</v>
      </c>
      <c r="D120" s="1">
        <v>-7.99</v>
      </c>
      <c r="E120" s="1">
        <v>0</v>
      </c>
      <c r="F120" s="1">
        <v>0</v>
      </c>
      <c r="G120" s="1">
        <v>-7.99</v>
      </c>
    </row>
    <row r="121" spans="1:7" x14ac:dyDescent="0.25">
      <c r="A121">
        <v>201505</v>
      </c>
      <c r="B121">
        <v>686</v>
      </c>
      <c r="C121" s="1">
        <v>-7.99</v>
      </c>
      <c r="D121" s="1">
        <v>0</v>
      </c>
      <c r="E121" s="1">
        <v>7.99</v>
      </c>
      <c r="F121" s="1">
        <v>0</v>
      </c>
      <c r="G121" s="1">
        <v>0</v>
      </c>
    </row>
    <row r="122" spans="1:7" x14ac:dyDescent="0.25">
      <c r="A122">
        <v>201506</v>
      </c>
      <c r="B122">
        <v>686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x14ac:dyDescent="0.25">
      <c r="A123">
        <v>201507</v>
      </c>
      <c r="B123">
        <v>686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x14ac:dyDescent="0.25">
      <c r="A124">
        <v>201508</v>
      </c>
      <c r="B124">
        <v>686</v>
      </c>
      <c r="C124" s="1">
        <v>0</v>
      </c>
      <c r="D124" s="1">
        <v>-79.75</v>
      </c>
      <c r="E124" s="1">
        <v>0</v>
      </c>
      <c r="F124" s="1">
        <v>0</v>
      </c>
      <c r="G124" s="1">
        <v>-79.75</v>
      </c>
    </row>
    <row r="125" spans="1:7" x14ac:dyDescent="0.25">
      <c r="A125">
        <v>201509</v>
      </c>
      <c r="B125">
        <v>686</v>
      </c>
      <c r="C125" s="1">
        <v>-79.75</v>
      </c>
      <c r="D125" s="1">
        <v>0</v>
      </c>
      <c r="E125" s="1">
        <v>79.75</v>
      </c>
      <c r="F125" s="1">
        <v>0</v>
      </c>
      <c r="G125" s="1">
        <v>0</v>
      </c>
    </row>
    <row r="126" spans="1:7" x14ac:dyDescent="0.25">
      <c r="A126">
        <v>201510</v>
      </c>
      <c r="B126">
        <v>686</v>
      </c>
      <c r="C126" s="1">
        <v>0</v>
      </c>
      <c r="D126" s="1">
        <v>-17.53</v>
      </c>
      <c r="E126" s="1">
        <v>0</v>
      </c>
      <c r="F126" s="1">
        <v>0</v>
      </c>
      <c r="G126" s="1">
        <v>-17.53</v>
      </c>
    </row>
    <row r="127" spans="1:7" x14ac:dyDescent="0.25">
      <c r="A127">
        <v>201511</v>
      </c>
      <c r="B127">
        <v>686</v>
      </c>
      <c r="C127" s="1">
        <v>-17.53</v>
      </c>
      <c r="D127" s="1">
        <v>0</v>
      </c>
      <c r="E127" s="1">
        <v>17.53</v>
      </c>
      <c r="F127" s="1">
        <v>0</v>
      </c>
      <c r="G127" s="1">
        <v>0</v>
      </c>
    </row>
    <row r="128" spans="1:7" x14ac:dyDescent="0.25">
      <c r="A128">
        <v>201512</v>
      </c>
      <c r="B128">
        <v>686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</row>
    <row r="129" spans="1:7" x14ac:dyDescent="0.25">
      <c r="A129">
        <v>201601</v>
      </c>
      <c r="B129">
        <v>686</v>
      </c>
      <c r="C129" s="1">
        <v>0</v>
      </c>
      <c r="D129" s="1">
        <v>-12.09</v>
      </c>
      <c r="E129" s="1">
        <v>0</v>
      </c>
      <c r="F129" s="1">
        <v>0</v>
      </c>
      <c r="G129" s="1">
        <v>-12.09</v>
      </c>
    </row>
    <row r="130" spans="1:7" x14ac:dyDescent="0.25">
      <c r="A130">
        <v>201602</v>
      </c>
      <c r="B130">
        <v>686</v>
      </c>
      <c r="C130" s="1">
        <v>-12.09</v>
      </c>
      <c r="D130" s="1">
        <v>0</v>
      </c>
      <c r="E130" s="1">
        <v>12.09</v>
      </c>
      <c r="F130" s="1">
        <v>0</v>
      </c>
      <c r="G130" s="1">
        <v>0</v>
      </c>
    </row>
    <row r="131" spans="1:7" x14ac:dyDescent="0.25">
      <c r="A131">
        <v>201603</v>
      </c>
      <c r="B131">
        <v>686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x14ac:dyDescent="0.25">
      <c r="A132">
        <v>201604</v>
      </c>
      <c r="B132">
        <v>686</v>
      </c>
      <c r="C132" s="1">
        <v>0</v>
      </c>
      <c r="D132" s="1">
        <v>-20.87</v>
      </c>
      <c r="E132" s="1">
        <v>0</v>
      </c>
      <c r="F132" s="1">
        <v>0</v>
      </c>
      <c r="G132" s="1">
        <v>-20.87</v>
      </c>
    </row>
    <row r="133" spans="1:7" x14ac:dyDescent="0.25">
      <c r="A133">
        <v>201605</v>
      </c>
      <c r="B133">
        <v>686</v>
      </c>
      <c r="C133" s="1">
        <v>-20.87</v>
      </c>
      <c r="D133" s="1">
        <v>0</v>
      </c>
      <c r="E133" s="1">
        <v>20.87</v>
      </c>
      <c r="F133" s="1">
        <v>0</v>
      </c>
      <c r="G133" s="1">
        <v>0</v>
      </c>
    </row>
    <row r="134" spans="1:7" x14ac:dyDescent="0.25">
      <c r="A134">
        <v>201606</v>
      </c>
      <c r="B134">
        <v>686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</row>
    <row r="135" spans="1:7" x14ac:dyDescent="0.25">
      <c r="A135">
        <v>201607</v>
      </c>
      <c r="B135">
        <v>686</v>
      </c>
      <c r="C135" s="1">
        <v>0</v>
      </c>
      <c r="D135" s="1">
        <v>-76.14</v>
      </c>
      <c r="E135" s="1">
        <v>0</v>
      </c>
      <c r="F135" s="1">
        <v>0</v>
      </c>
      <c r="G135" s="1">
        <v>-76.14</v>
      </c>
    </row>
    <row r="136" spans="1:7" x14ac:dyDescent="0.25">
      <c r="A136">
        <v>201608</v>
      </c>
      <c r="B136">
        <v>686</v>
      </c>
      <c r="C136" s="1">
        <v>-76.14</v>
      </c>
      <c r="D136" s="1">
        <v>-21.76</v>
      </c>
      <c r="E136" s="1">
        <v>100</v>
      </c>
      <c r="F136" s="1">
        <v>0</v>
      </c>
      <c r="G136" s="1">
        <v>2.1</v>
      </c>
    </row>
    <row r="137" spans="1:7" x14ac:dyDescent="0.25">
      <c r="A137">
        <v>201609</v>
      </c>
      <c r="B137">
        <v>686</v>
      </c>
      <c r="C137" s="1">
        <v>2.1</v>
      </c>
      <c r="D137" s="1">
        <v>0</v>
      </c>
      <c r="E137" s="1">
        <v>0</v>
      </c>
      <c r="F137" s="1">
        <v>0</v>
      </c>
      <c r="G137" s="1">
        <v>2.1</v>
      </c>
    </row>
    <row r="138" spans="1:7" x14ac:dyDescent="0.25">
      <c r="A138">
        <v>201610</v>
      </c>
      <c r="B138">
        <v>686</v>
      </c>
      <c r="C138" s="1">
        <v>2.1</v>
      </c>
      <c r="D138" s="1">
        <v>0</v>
      </c>
      <c r="E138" s="1">
        <v>0</v>
      </c>
      <c r="F138" s="1">
        <v>0</v>
      </c>
      <c r="G138" s="1">
        <v>2.1</v>
      </c>
    </row>
    <row r="139" spans="1:7" x14ac:dyDescent="0.25">
      <c r="A139">
        <v>201611</v>
      </c>
      <c r="B139">
        <v>686</v>
      </c>
      <c r="C139" s="1">
        <v>2.1</v>
      </c>
      <c r="D139" s="1">
        <v>0</v>
      </c>
      <c r="E139" s="1">
        <v>0</v>
      </c>
      <c r="F139" s="1">
        <v>0</v>
      </c>
      <c r="G139" s="1">
        <v>2.1</v>
      </c>
    </row>
    <row r="140" spans="1:7" x14ac:dyDescent="0.25">
      <c r="A140">
        <v>201612</v>
      </c>
      <c r="B140">
        <v>686</v>
      </c>
      <c r="C140" s="1">
        <v>2.1</v>
      </c>
      <c r="D140" s="1">
        <v>0</v>
      </c>
      <c r="E140" s="1">
        <v>0</v>
      </c>
      <c r="F140" s="1">
        <v>0</v>
      </c>
      <c r="G140" s="1">
        <v>2.1</v>
      </c>
    </row>
    <row r="141" spans="1:7" x14ac:dyDescent="0.25">
      <c r="A141">
        <v>201701</v>
      </c>
      <c r="B141">
        <v>686</v>
      </c>
      <c r="C141" s="1">
        <v>2.1</v>
      </c>
      <c r="D141" s="1">
        <v>-9.67</v>
      </c>
      <c r="E141" s="1">
        <v>7.57</v>
      </c>
      <c r="F141" s="1">
        <v>0</v>
      </c>
      <c r="G141" s="1">
        <v>0</v>
      </c>
    </row>
    <row r="142" spans="1:7" x14ac:dyDescent="0.25">
      <c r="A142">
        <v>201702</v>
      </c>
      <c r="B142">
        <v>686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</row>
    <row r="143" spans="1:7" x14ac:dyDescent="0.25">
      <c r="A143">
        <v>201703</v>
      </c>
      <c r="B143">
        <v>686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x14ac:dyDescent="0.25">
      <c r="A144">
        <v>201704</v>
      </c>
      <c r="B144">
        <v>686</v>
      </c>
      <c r="C144" s="1">
        <v>0</v>
      </c>
      <c r="D144" s="1">
        <v>-54.3</v>
      </c>
      <c r="E144" s="1">
        <v>55</v>
      </c>
      <c r="F144" s="1">
        <v>0</v>
      </c>
      <c r="G144" s="1">
        <v>0.7</v>
      </c>
    </row>
    <row r="145" spans="1:7" x14ac:dyDescent="0.25">
      <c r="A145">
        <v>201705</v>
      </c>
      <c r="B145">
        <v>686</v>
      </c>
      <c r="C145" s="1">
        <v>0.7</v>
      </c>
      <c r="D145" s="1">
        <v>0</v>
      </c>
      <c r="E145" s="1">
        <v>0</v>
      </c>
      <c r="F145" s="1">
        <v>0</v>
      </c>
      <c r="G145" s="1">
        <v>0.7</v>
      </c>
    </row>
    <row r="146" spans="1:7" x14ac:dyDescent="0.25">
      <c r="A146">
        <v>201706</v>
      </c>
      <c r="B146">
        <v>686</v>
      </c>
      <c r="C146" s="1">
        <v>0.7</v>
      </c>
      <c r="D146" s="1">
        <v>0</v>
      </c>
      <c r="E146" s="1">
        <v>0</v>
      </c>
      <c r="F146" s="1">
        <v>0</v>
      </c>
      <c r="G146" s="1">
        <v>0.7</v>
      </c>
    </row>
    <row r="147" spans="1:7" x14ac:dyDescent="0.25">
      <c r="A147">
        <v>201707</v>
      </c>
      <c r="B147">
        <v>686</v>
      </c>
      <c r="C147" s="1">
        <v>0.7</v>
      </c>
      <c r="D147" s="1">
        <v>0</v>
      </c>
      <c r="E147" s="1">
        <v>0</v>
      </c>
      <c r="F147" s="1">
        <v>0</v>
      </c>
      <c r="G147" s="1">
        <v>0.7</v>
      </c>
    </row>
    <row r="148" spans="1:7" x14ac:dyDescent="0.25">
      <c r="A148">
        <v>201708</v>
      </c>
      <c r="B148">
        <v>686</v>
      </c>
      <c r="C148" s="1">
        <v>0.7</v>
      </c>
      <c r="D148" s="1">
        <v>0</v>
      </c>
      <c r="E148" s="1">
        <v>0</v>
      </c>
      <c r="F148" s="1">
        <v>0</v>
      </c>
      <c r="G148" s="1">
        <v>0.7</v>
      </c>
    </row>
    <row r="149" spans="1:7" x14ac:dyDescent="0.25">
      <c r="A149">
        <v>201709</v>
      </c>
      <c r="B149">
        <v>686</v>
      </c>
      <c r="C149" s="1">
        <v>0.7</v>
      </c>
      <c r="D149" s="1">
        <v>0</v>
      </c>
      <c r="E149" s="1">
        <v>0</v>
      </c>
      <c r="F149" s="1">
        <v>0</v>
      </c>
      <c r="G149" s="1">
        <v>0.7</v>
      </c>
    </row>
    <row r="150" spans="1:7" x14ac:dyDescent="0.25">
      <c r="A150">
        <v>201710</v>
      </c>
      <c r="B150">
        <v>686</v>
      </c>
      <c r="C150" s="1">
        <v>0.7</v>
      </c>
      <c r="D150" s="1">
        <v>0</v>
      </c>
      <c r="E150" s="1">
        <v>0</v>
      </c>
      <c r="F150" s="1">
        <v>0</v>
      </c>
      <c r="G150" s="1">
        <v>0.7</v>
      </c>
    </row>
    <row r="151" spans="1:7" x14ac:dyDescent="0.25">
      <c r="A151">
        <v>201711</v>
      </c>
      <c r="B151">
        <v>686</v>
      </c>
      <c r="C151" s="1">
        <v>0.7</v>
      </c>
      <c r="D151" s="1">
        <v>0</v>
      </c>
      <c r="E151" s="1">
        <v>0</v>
      </c>
      <c r="F151" s="1">
        <v>0</v>
      </c>
      <c r="G151" s="1">
        <v>0.7</v>
      </c>
    </row>
    <row r="152" spans="1:7" x14ac:dyDescent="0.25">
      <c r="A152">
        <v>201712</v>
      </c>
      <c r="B152">
        <v>686</v>
      </c>
      <c r="C152" s="1">
        <v>0.7</v>
      </c>
      <c r="D152" s="1">
        <v>0</v>
      </c>
      <c r="E152" s="1">
        <v>0</v>
      </c>
      <c r="F152" s="1">
        <v>0</v>
      </c>
      <c r="G152" s="1">
        <v>0.7</v>
      </c>
    </row>
    <row r="153" spans="1:7" x14ac:dyDescent="0.25">
      <c r="A153">
        <v>201801</v>
      </c>
      <c r="B153">
        <v>686</v>
      </c>
      <c r="C153" s="1">
        <v>0.7</v>
      </c>
      <c r="D153" s="1">
        <v>0</v>
      </c>
      <c r="E153" s="1">
        <v>0</v>
      </c>
      <c r="F153" s="1">
        <v>0</v>
      </c>
      <c r="G153" s="1">
        <v>0.7</v>
      </c>
    </row>
    <row r="154" spans="1:7" x14ac:dyDescent="0.25">
      <c r="A154">
        <v>201802</v>
      </c>
      <c r="B154">
        <v>686</v>
      </c>
      <c r="C154" s="1">
        <v>0.7</v>
      </c>
      <c r="D154" s="1">
        <v>0</v>
      </c>
      <c r="E154" s="1">
        <v>0</v>
      </c>
      <c r="F154" s="1">
        <v>0</v>
      </c>
      <c r="G154" s="1">
        <v>0.7</v>
      </c>
    </row>
    <row r="155" spans="1:7" x14ac:dyDescent="0.25">
      <c r="A155">
        <v>201803</v>
      </c>
      <c r="B155">
        <v>686</v>
      </c>
      <c r="C155" s="1">
        <v>0.7</v>
      </c>
      <c r="D155" s="1">
        <v>0</v>
      </c>
      <c r="E155" s="1">
        <v>0</v>
      </c>
      <c r="F155" s="1">
        <v>0</v>
      </c>
      <c r="G155" s="1">
        <v>0.7</v>
      </c>
    </row>
    <row r="156" spans="1:7" x14ac:dyDescent="0.25">
      <c r="A156">
        <v>201804</v>
      </c>
      <c r="B156">
        <v>686</v>
      </c>
      <c r="C156" s="1">
        <v>0.7</v>
      </c>
      <c r="D156" s="1">
        <v>0</v>
      </c>
      <c r="E156" s="1">
        <v>0</v>
      </c>
      <c r="F156" s="1">
        <v>0</v>
      </c>
      <c r="G156" s="1">
        <v>0.7</v>
      </c>
    </row>
    <row r="157" spans="1:7" x14ac:dyDescent="0.25">
      <c r="A157">
        <v>201805</v>
      </c>
      <c r="B157">
        <v>686</v>
      </c>
      <c r="C157" s="1">
        <v>0.7</v>
      </c>
      <c r="D157" s="1">
        <v>0</v>
      </c>
      <c r="E157" s="1">
        <v>0</v>
      </c>
      <c r="F157" s="1">
        <v>0</v>
      </c>
      <c r="G157" s="1">
        <v>0.7</v>
      </c>
    </row>
    <row r="158" spans="1:7" x14ac:dyDescent="0.25">
      <c r="A158">
        <v>201806</v>
      </c>
      <c r="B158">
        <v>686</v>
      </c>
      <c r="C158" s="1">
        <v>0.7</v>
      </c>
      <c r="D158" s="1">
        <v>0</v>
      </c>
      <c r="E158" s="1">
        <v>0</v>
      </c>
      <c r="F158" s="1">
        <v>0</v>
      </c>
      <c r="G158" s="1">
        <v>0.7</v>
      </c>
    </row>
    <row r="159" spans="1:7" x14ac:dyDescent="0.25">
      <c r="A159">
        <v>201807</v>
      </c>
      <c r="B159">
        <v>686</v>
      </c>
      <c r="C159" s="1">
        <v>0.7</v>
      </c>
      <c r="D159" s="1">
        <v>0</v>
      </c>
      <c r="E159" s="1">
        <v>0</v>
      </c>
      <c r="F159" s="1">
        <v>0</v>
      </c>
      <c r="G159" s="1">
        <v>0.7</v>
      </c>
    </row>
    <row r="160" spans="1:7" x14ac:dyDescent="0.25">
      <c r="A160">
        <v>201808</v>
      </c>
      <c r="B160">
        <v>686</v>
      </c>
      <c r="C160" s="1">
        <v>0.7</v>
      </c>
      <c r="D160" s="1">
        <v>0</v>
      </c>
      <c r="E160" s="1">
        <v>0</v>
      </c>
      <c r="F160" s="1">
        <v>0</v>
      </c>
      <c r="G160" s="1">
        <v>0.7</v>
      </c>
    </row>
    <row r="161" spans="1:7" x14ac:dyDescent="0.25">
      <c r="A161">
        <v>201809</v>
      </c>
      <c r="B161">
        <v>686</v>
      </c>
      <c r="C161" s="1">
        <v>0.7</v>
      </c>
      <c r="D161" s="1">
        <v>0</v>
      </c>
      <c r="E161" s="1">
        <v>0</v>
      </c>
      <c r="F161" s="1">
        <v>2.41</v>
      </c>
      <c r="G161" s="1">
        <v>3.11</v>
      </c>
    </row>
    <row r="162" spans="1:7" x14ac:dyDescent="0.25">
      <c r="A162">
        <v>201810</v>
      </c>
      <c r="B162">
        <v>686</v>
      </c>
      <c r="C162" s="1">
        <v>3.11</v>
      </c>
      <c r="D162" s="1">
        <v>0</v>
      </c>
      <c r="E162" s="1">
        <v>0</v>
      </c>
      <c r="F162" s="1">
        <v>0</v>
      </c>
      <c r="G162" s="1">
        <v>3.11</v>
      </c>
    </row>
    <row r="163" spans="1:7" x14ac:dyDescent="0.25">
      <c r="A163">
        <v>201811</v>
      </c>
      <c r="B163">
        <v>686</v>
      </c>
      <c r="C163" s="1">
        <v>3.11</v>
      </c>
      <c r="D163" s="1">
        <v>-16.920000000000002</v>
      </c>
      <c r="E163" s="1">
        <v>14</v>
      </c>
      <c r="F163" s="1">
        <v>0</v>
      </c>
      <c r="G163" s="1">
        <v>0.19</v>
      </c>
    </row>
    <row r="164" spans="1:7" x14ac:dyDescent="0.25">
      <c r="A164">
        <v>201812</v>
      </c>
      <c r="B164">
        <v>686</v>
      </c>
      <c r="C164" s="1">
        <v>0.19</v>
      </c>
      <c r="D164" s="1">
        <v>0</v>
      </c>
      <c r="E164" s="1">
        <v>0</v>
      </c>
      <c r="F164" s="1">
        <v>0</v>
      </c>
      <c r="G164" s="1">
        <v>0.19</v>
      </c>
    </row>
    <row r="165" spans="1:7" x14ac:dyDescent="0.25">
      <c r="A165">
        <v>201501</v>
      </c>
      <c r="B165">
        <v>699</v>
      </c>
      <c r="C165" s="1">
        <v>-1.39</v>
      </c>
      <c r="D165" s="1">
        <v>-9.06</v>
      </c>
      <c r="E165" s="1">
        <v>0</v>
      </c>
      <c r="F165" s="1">
        <v>0</v>
      </c>
      <c r="G165" s="1">
        <v>-10.45</v>
      </c>
    </row>
    <row r="166" spans="1:7" x14ac:dyDescent="0.25">
      <c r="A166">
        <v>201502</v>
      </c>
      <c r="B166">
        <v>699</v>
      </c>
      <c r="C166" s="1">
        <v>-10.45</v>
      </c>
      <c r="D166" s="1">
        <v>0</v>
      </c>
      <c r="E166" s="1">
        <v>9.06</v>
      </c>
      <c r="F166" s="1">
        <v>0</v>
      </c>
      <c r="G166" s="1">
        <v>-1.39</v>
      </c>
    </row>
    <row r="167" spans="1:7" x14ac:dyDescent="0.25">
      <c r="A167">
        <v>201503</v>
      </c>
      <c r="B167">
        <v>699</v>
      </c>
      <c r="C167" s="1">
        <v>-1.39</v>
      </c>
      <c r="D167" s="1">
        <v>-56.84</v>
      </c>
      <c r="E167" s="1">
        <v>0</v>
      </c>
      <c r="F167" s="1">
        <v>0</v>
      </c>
      <c r="G167" s="1">
        <v>-58.23</v>
      </c>
    </row>
    <row r="168" spans="1:7" x14ac:dyDescent="0.25">
      <c r="A168">
        <v>201504</v>
      </c>
      <c r="B168">
        <v>699</v>
      </c>
      <c r="C168" s="1">
        <v>-58.23</v>
      </c>
      <c r="D168" s="1">
        <v>0</v>
      </c>
      <c r="E168" s="1">
        <v>57</v>
      </c>
      <c r="F168" s="1">
        <v>0</v>
      </c>
      <c r="G168" s="1">
        <v>-1.23</v>
      </c>
    </row>
    <row r="169" spans="1:7" x14ac:dyDescent="0.25">
      <c r="A169">
        <v>201505</v>
      </c>
      <c r="B169">
        <v>699</v>
      </c>
      <c r="C169" s="1">
        <v>-1.23</v>
      </c>
      <c r="D169" s="1">
        <v>0</v>
      </c>
      <c r="E169" s="1">
        <v>0</v>
      </c>
      <c r="F169" s="1">
        <v>0</v>
      </c>
      <c r="G169" s="1">
        <v>-1.23</v>
      </c>
    </row>
    <row r="170" spans="1:7" x14ac:dyDescent="0.25">
      <c r="A170">
        <v>201506</v>
      </c>
      <c r="B170">
        <v>699</v>
      </c>
      <c r="C170" s="1">
        <v>-1.23</v>
      </c>
      <c r="D170" s="1">
        <v>-84.61</v>
      </c>
      <c r="E170" s="1">
        <v>0</v>
      </c>
      <c r="F170" s="1">
        <v>0</v>
      </c>
      <c r="G170" s="1">
        <v>-85.84</v>
      </c>
    </row>
    <row r="171" spans="1:7" x14ac:dyDescent="0.25">
      <c r="A171">
        <v>201507</v>
      </c>
      <c r="B171">
        <v>699</v>
      </c>
      <c r="C171" s="1">
        <v>-85.84</v>
      </c>
      <c r="D171" s="1">
        <v>-6.92</v>
      </c>
      <c r="E171" s="1">
        <v>0</v>
      </c>
      <c r="F171" s="1">
        <v>0</v>
      </c>
      <c r="G171" s="1">
        <v>-92.76</v>
      </c>
    </row>
    <row r="172" spans="1:7" x14ac:dyDescent="0.25">
      <c r="A172">
        <v>201508</v>
      </c>
      <c r="B172">
        <v>699</v>
      </c>
      <c r="C172" s="1">
        <v>-92.76</v>
      </c>
      <c r="D172" s="1">
        <v>0</v>
      </c>
      <c r="E172" s="1">
        <v>85</v>
      </c>
      <c r="F172" s="1">
        <v>0</v>
      </c>
      <c r="G172" s="1">
        <v>-7.76</v>
      </c>
    </row>
    <row r="173" spans="1:7" x14ac:dyDescent="0.25">
      <c r="A173">
        <v>201509</v>
      </c>
      <c r="B173">
        <v>699</v>
      </c>
      <c r="C173" s="1">
        <v>-7.76</v>
      </c>
      <c r="D173" s="1">
        <v>0</v>
      </c>
      <c r="E173" s="1">
        <v>10</v>
      </c>
      <c r="F173" s="1">
        <v>0</v>
      </c>
      <c r="G173" s="1">
        <v>2.2400000000000002</v>
      </c>
    </row>
    <row r="174" spans="1:7" x14ac:dyDescent="0.25">
      <c r="A174">
        <v>201510</v>
      </c>
      <c r="B174">
        <v>699</v>
      </c>
      <c r="C174" s="1">
        <v>2.2400000000000002</v>
      </c>
      <c r="D174" s="1">
        <v>0</v>
      </c>
      <c r="E174" s="1">
        <v>0</v>
      </c>
      <c r="F174" s="1">
        <v>0</v>
      </c>
      <c r="G174" s="1">
        <v>2.2400000000000002</v>
      </c>
    </row>
    <row r="175" spans="1:7" x14ac:dyDescent="0.25">
      <c r="A175">
        <v>201511</v>
      </c>
      <c r="B175">
        <v>699</v>
      </c>
      <c r="C175" s="1">
        <v>2.2400000000000002</v>
      </c>
      <c r="D175" s="1">
        <v>0</v>
      </c>
      <c r="E175" s="1">
        <v>0</v>
      </c>
      <c r="F175" s="1">
        <v>0</v>
      </c>
      <c r="G175" s="1">
        <v>2.2400000000000002</v>
      </c>
    </row>
    <row r="176" spans="1:7" x14ac:dyDescent="0.25">
      <c r="A176">
        <v>201512</v>
      </c>
      <c r="B176">
        <v>699</v>
      </c>
      <c r="C176" s="1">
        <v>2.2400000000000002</v>
      </c>
      <c r="D176" s="1">
        <v>0</v>
      </c>
      <c r="E176" s="1">
        <v>0</v>
      </c>
      <c r="F176" s="1">
        <v>0</v>
      </c>
      <c r="G176" s="1">
        <v>2.2400000000000002</v>
      </c>
    </row>
    <row r="177" spans="1:7" x14ac:dyDescent="0.25">
      <c r="A177">
        <v>201601</v>
      </c>
      <c r="B177">
        <v>699</v>
      </c>
      <c r="C177" s="1">
        <v>2.2400000000000002</v>
      </c>
      <c r="D177" s="1">
        <v>0</v>
      </c>
      <c r="E177" s="1">
        <v>0</v>
      </c>
      <c r="F177" s="1">
        <v>0</v>
      </c>
      <c r="G177" s="1">
        <v>2.2400000000000002</v>
      </c>
    </row>
    <row r="178" spans="1:7" x14ac:dyDescent="0.25">
      <c r="A178">
        <v>201602</v>
      </c>
      <c r="B178">
        <v>699</v>
      </c>
      <c r="C178" s="1">
        <v>2.2400000000000002</v>
      </c>
      <c r="D178" s="1">
        <v>0</v>
      </c>
      <c r="E178" s="1">
        <v>0</v>
      </c>
      <c r="F178" s="1">
        <v>0</v>
      </c>
      <c r="G178" s="1">
        <v>2.2400000000000002</v>
      </c>
    </row>
    <row r="179" spans="1:7" x14ac:dyDescent="0.25">
      <c r="A179">
        <v>201603</v>
      </c>
      <c r="B179">
        <v>699</v>
      </c>
      <c r="C179" s="1">
        <v>2.2400000000000002</v>
      </c>
      <c r="D179" s="1">
        <v>0</v>
      </c>
      <c r="E179" s="1">
        <v>0</v>
      </c>
      <c r="F179" s="1">
        <v>0</v>
      </c>
      <c r="G179" s="1">
        <v>2.2400000000000002</v>
      </c>
    </row>
    <row r="180" spans="1:7" x14ac:dyDescent="0.25">
      <c r="A180">
        <v>201604</v>
      </c>
      <c r="B180">
        <v>699</v>
      </c>
      <c r="C180" s="1">
        <v>2.2400000000000002</v>
      </c>
      <c r="D180" s="1">
        <v>0</v>
      </c>
      <c r="E180" s="1">
        <v>0</v>
      </c>
      <c r="F180" s="1">
        <v>0</v>
      </c>
      <c r="G180" s="1">
        <v>2.2400000000000002</v>
      </c>
    </row>
    <row r="181" spans="1:7" x14ac:dyDescent="0.25">
      <c r="A181">
        <v>201605</v>
      </c>
      <c r="B181">
        <v>699</v>
      </c>
      <c r="C181" s="1">
        <v>2.2400000000000002</v>
      </c>
      <c r="D181" s="1">
        <v>0</v>
      </c>
      <c r="E181" s="1">
        <v>0</v>
      </c>
      <c r="F181" s="1">
        <v>0</v>
      </c>
      <c r="G181" s="1">
        <v>2.2400000000000002</v>
      </c>
    </row>
    <row r="182" spans="1:7" x14ac:dyDescent="0.25">
      <c r="A182">
        <v>201606</v>
      </c>
      <c r="B182">
        <v>699</v>
      </c>
      <c r="C182" s="1">
        <v>2.2400000000000002</v>
      </c>
      <c r="D182" s="1">
        <v>0</v>
      </c>
      <c r="E182" s="1">
        <v>0</v>
      </c>
      <c r="F182" s="1">
        <v>0</v>
      </c>
      <c r="G182" s="1">
        <v>2.2400000000000002</v>
      </c>
    </row>
    <row r="183" spans="1:7" x14ac:dyDescent="0.25">
      <c r="A183">
        <v>201607</v>
      </c>
      <c r="B183">
        <v>699</v>
      </c>
      <c r="C183" s="1">
        <v>2.2400000000000002</v>
      </c>
      <c r="D183" s="1">
        <v>0</v>
      </c>
      <c r="E183" s="1">
        <v>0</v>
      </c>
      <c r="F183" s="1">
        <v>0</v>
      </c>
      <c r="G183" s="1">
        <v>2.2400000000000002</v>
      </c>
    </row>
    <row r="184" spans="1:7" x14ac:dyDescent="0.25">
      <c r="A184">
        <v>201608</v>
      </c>
      <c r="B184">
        <v>699</v>
      </c>
      <c r="C184" s="1">
        <v>2.2400000000000002</v>
      </c>
      <c r="D184" s="1">
        <v>0</v>
      </c>
      <c r="E184" s="1">
        <v>0</v>
      </c>
      <c r="F184" s="1">
        <v>0</v>
      </c>
      <c r="G184" s="1">
        <v>2.2400000000000002</v>
      </c>
    </row>
    <row r="185" spans="1:7" x14ac:dyDescent="0.25">
      <c r="A185">
        <v>201609</v>
      </c>
      <c r="B185">
        <v>699</v>
      </c>
      <c r="C185" s="1">
        <v>2.2400000000000002</v>
      </c>
      <c r="D185" s="1">
        <v>0</v>
      </c>
      <c r="E185" s="1">
        <v>0</v>
      </c>
      <c r="F185" s="1">
        <v>0</v>
      </c>
      <c r="G185" s="1">
        <v>2.2400000000000002</v>
      </c>
    </row>
    <row r="186" spans="1:7" x14ac:dyDescent="0.25">
      <c r="A186">
        <v>201610</v>
      </c>
      <c r="B186">
        <v>699</v>
      </c>
      <c r="C186" s="1">
        <v>2.2400000000000002</v>
      </c>
      <c r="D186" s="1">
        <v>0</v>
      </c>
      <c r="E186" s="1">
        <v>0</v>
      </c>
      <c r="F186" s="1">
        <v>0</v>
      </c>
      <c r="G186" s="1">
        <v>2.2400000000000002</v>
      </c>
    </row>
    <row r="187" spans="1:7" x14ac:dyDescent="0.25">
      <c r="A187">
        <v>201611</v>
      </c>
      <c r="B187">
        <v>699</v>
      </c>
      <c r="C187" s="1">
        <v>2.2400000000000002</v>
      </c>
      <c r="D187" s="1">
        <v>0</v>
      </c>
      <c r="E187" s="1">
        <v>0</v>
      </c>
      <c r="F187" s="1">
        <v>0</v>
      </c>
      <c r="G187" s="1">
        <v>2.2400000000000002</v>
      </c>
    </row>
    <row r="188" spans="1:7" x14ac:dyDescent="0.25">
      <c r="A188">
        <v>201612</v>
      </c>
      <c r="B188">
        <v>699</v>
      </c>
      <c r="C188" s="1">
        <v>2.2400000000000002</v>
      </c>
      <c r="D188" s="1">
        <v>-13.29</v>
      </c>
      <c r="E188" s="1">
        <v>0</v>
      </c>
      <c r="F188" s="1">
        <v>0</v>
      </c>
      <c r="G188" s="1">
        <v>-11.05</v>
      </c>
    </row>
    <row r="189" spans="1:7" x14ac:dyDescent="0.25">
      <c r="A189">
        <v>201701</v>
      </c>
      <c r="B189">
        <v>699</v>
      </c>
      <c r="C189" s="1">
        <v>-11.05</v>
      </c>
      <c r="D189" s="1">
        <v>0</v>
      </c>
      <c r="E189" s="1">
        <v>10</v>
      </c>
      <c r="F189" s="1">
        <v>0</v>
      </c>
      <c r="G189" s="1">
        <v>-1.05</v>
      </c>
    </row>
    <row r="190" spans="1:7" x14ac:dyDescent="0.25">
      <c r="A190">
        <v>201702</v>
      </c>
      <c r="B190">
        <v>699</v>
      </c>
      <c r="C190" s="1">
        <v>-1.05</v>
      </c>
      <c r="D190" s="1">
        <v>0</v>
      </c>
      <c r="E190" s="1">
        <v>0</v>
      </c>
      <c r="F190" s="1">
        <v>0</v>
      </c>
      <c r="G190" s="1">
        <v>-1.05</v>
      </c>
    </row>
    <row r="191" spans="1:7" x14ac:dyDescent="0.25">
      <c r="A191">
        <v>201703</v>
      </c>
      <c r="B191">
        <v>699</v>
      </c>
      <c r="C191" s="1">
        <v>-1.05</v>
      </c>
      <c r="D191" s="1">
        <v>0</v>
      </c>
      <c r="E191" s="1">
        <v>0</v>
      </c>
      <c r="F191" s="1">
        <v>0</v>
      </c>
      <c r="G191" s="1">
        <v>-1.05</v>
      </c>
    </row>
    <row r="192" spans="1:7" x14ac:dyDescent="0.25">
      <c r="A192">
        <v>201704</v>
      </c>
      <c r="B192">
        <v>699</v>
      </c>
      <c r="C192" s="1">
        <v>-1.05</v>
      </c>
      <c r="D192" s="1">
        <v>0</v>
      </c>
      <c r="E192" s="1">
        <v>0</v>
      </c>
      <c r="F192" s="1">
        <v>0</v>
      </c>
      <c r="G192" s="1">
        <v>-1.05</v>
      </c>
    </row>
    <row r="193" spans="1:7" x14ac:dyDescent="0.25">
      <c r="A193">
        <v>201705</v>
      </c>
      <c r="B193">
        <v>699</v>
      </c>
      <c r="C193" s="1">
        <v>-1.05</v>
      </c>
      <c r="D193" s="1">
        <v>0</v>
      </c>
      <c r="E193" s="1">
        <v>0</v>
      </c>
      <c r="F193" s="1">
        <v>0</v>
      </c>
      <c r="G193" s="1">
        <v>-1.05</v>
      </c>
    </row>
    <row r="194" spans="1:7" x14ac:dyDescent="0.25">
      <c r="A194">
        <v>201706</v>
      </c>
      <c r="B194">
        <v>699</v>
      </c>
      <c r="C194" s="1">
        <v>-1.05</v>
      </c>
      <c r="D194" s="1">
        <v>0</v>
      </c>
      <c r="E194" s="1">
        <v>0</v>
      </c>
      <c r="F194" s="1">
        <v>0</v>
      </c>
      <c r="G194" s="1">
        <v>-1.05</v>
      </c>
    </row>
    <row r="195" spans="1:7" x14ac:dyDescent="0.25">
      <c r="A195">
        <v>201707</v>
      </c>
      <c r="B195">
        <v>699</v>
      </c>
      <c r="C195" s="1">
        <v>-1.05</v>
      </c>
      <c r="D195" s="1">
        <v>0</v>
      </c>
      <c r="E195" s="1">
        <v>0</v>
      </c>
      <c r="F195" s="1">
        <v>0</v>
      </c>
      <c r="G195" s="1">
        <v>-1.05</v>
      </c>
    </row>
    <row r="196" spans="1:7" x14ac:dyDescent="0.25">
      <c r="A196">
        <v>201708</v>
      </c>
      <c r="B196">
        <v>699</v>
      </c>
      <c r="C196" s="1">
        <v>-1.05</v>
      </c>
      <c r="D196" s="1">
        <v>0</v>
      </c>
      <c r="E196" s="1">
        <v>0</v>
      </c>
      <c r="F196" s="1">
        <v>0</v>
      </c>
      <c r="G196" s="1">
        <v>-1.05</v>
      </c>
    </row>
    <row r="197" spans="1:7" x14ac:dyDescent="0.25">
      <c r="A197">
        <v>201709</v>
      </c>
      <c r="B197">
        <v>699</v>
      </c>
      <c r="C197" s="1">
        <v>-1.05</v>
      </c>
      <c r="D197" s="1">
        <v>0</v>
      </c>
      <c r="E197" s="1">
        <v>0</v>
      </c>
      <c r="F197" s="1">
        <v>0</v>
      </c>
      <c r="G197" s="1">
        <v>-1.05</v>
      </c>
    </row>
    <row r="198" spans="1:7" x14ac:dyDescent="0.25">
      <c r="A198">
        <v>201710</v>
      </c>
      <c r="B198">
        <v>699</v>
      </c>
      <c r="C198" s="1">
        <v>-1.05</v>
      </c>
      <c r="D198" s="1">
        <v>0</v>
      </c>
      <c r="E198" s="1">
        <v>0</v>
      </c>
      <c r="F198" s="1">
        <v>0</v>
      </c>
      <c r="G198" s="1">
        <v>-1.05</v>
      </c>
    </row>
    <row r="199" spans="1:7" x14ac:dyDescent="0.25">
      <c r="A199">
        <v>201711</v>
      </c>
      <c r="B199">
        <v>699</v>
      </c>
      <c r="C199" s="1">
        <v>-1.05</v>
      </c>
      <c r="D199" s="1">
        <v>0</v>
      </c>
      <c r="E199" s="1">
        <v>0</v>
      </c>
      <c r="F199" s="1">
        <v>0</v>
      </c>
      <c r="G199" s="1">
        <v>-1.05</v>
      </c>
    </row>
    <row r="200" spans="1:7" x14ac:dyDescent="0.25">
      <c r="A200">
        <v>201712</v>
      </c>
      <c r="B200">
        <v>699</v>
      </c>
      <c r="C200" s="1">
        <v>-1.05</v>
      </c>
      <c r="D200" s="1">
        <v>0</v>
      </c>
      <c r="E200" s="1">
        <v>0</v>
      </c>
      <c r="F200" s="1">
        <v>0</v>
      </c>
      <c r="G200" s="1">
        <v>-1.05</v>
      </c>
    </row>
    <row r="201" spans="1:7" x14ac:dyDescent="0.25">
      <c r="A201">
        <v>201801</v>
      </c>
      <c r="B201">
        <v>699</v>
      </c>
      <c r="C201" s="1">
        <v>-1.05</v>
      </c>
      <c r="D201" s="1">
        <v>0</v>
      </c>
      <c r="E201" s="1">
        <v>0</v>
      </c>
      <c r="F201" s="1">
        <v>0</v>
      </c>
      <c r="G201" s="1">
        <v>-1.05</v>
      </c>
    </row>
    <row r="202" spans="1:7" x14ac:dyDescent="0.25">
      <c r="A202">
        <v>201802</v>
      </c>
      <c r="B202">
        <v>699</v>
      </c>
      <c r="C202" s="1">
        <v>-1.05</v>
      </c>
      <c r="D202" s="1">
        <v>0</v>
      </c>
      <c r="E202" s="1">
        <v>0</v>
      </c>
      <c r="F202" s="1">
        <v>0</v>
      </c>
      <c r="G202" s="1">
        <v>-1.05</v>
      </c>
    </row>
    <row r="203" spans="1:7" x14ac:dyDescent="0.25">
      <c r="A203">
        <v>201803</v>
      </c>
      <c r="B203">
        <v>699</v>
      </c>
      <c r="C203" s="1">
        <v>-1.05</v>
      </c>
      <c r="D203" s="1">
        <v>0</v>
      </c>
      <c r="E203" s="1">
        <v>0</v>
      </c>
      <c r="F203" s="1">
        <v>0</v>
      </c>
      <c r="G203" s="1">
        <v>-1.05</v>
      </c>
    </row>
    <row r="204" spans="1:7" x14ac:dyDescent="0.25">
      <c r="A204">
        <v>201804</v>
      </c>
      <c r="B204">
        <v>699</v>
      </c>
      <c r="C204" s="1">
        <v>-1.05</v>
      </c>
      <c r="D204" s="1">
        <v>0</v>
      </c>
      <c r="E204" s="1">
        <v>0</v>
      </c>
      <c r="F204" s="1">
        <v>0</v>
      </c>
      <c r="G204" s="1">
        <v>-1.05</v>
      </c>
    </row>
    <row r="205" spans="1:7" x14ac:dyDescent="0.25">
      <c r="A205">
        <v>201805</v>
      </c>
      <c r="B205">
        <v>699</v>
      </c>
      <c r="C205" s="1">
        <v>-1.05</v>
      </c>
      <c r="D205" s="1">
        <v>0</v>
      </c>
      <c r="E205" s="1">
        <v>0</v>
      </c>
      <c r="F205" s="1">
        <v>0</v>
      </c>
      <c r="G205" s="1">
        <v>-1.05</v>
      </c>
    </row>
    <row r="206" spans="1:7" x14ac:dyDescent="0.25">
      <c r="A206">
        <v>201806</v>
      </c>
      <c r="B206">
        <v>699</v>
      </c>
      <c r="C206" s="1">
        <v>-1.05</v>
      </c>
      <c r="D206" s="1">
        <v>0</v>
      </c>
      <c r="E206" s="1">
        <v>0</v>
      </c>
      <c r="F206" s="1">
        <v>0</v>
      </c>
      <c r="G206" s="1">
        <v>-1.05</v>
      </c>
    </row>
    <row r="207" spans="1:7" x14ac:dyDescent="0.25">
      <c r="A207">
        <v>201807</v>
      </c>
      <c r="B207">
        <v>699</v>
      </c>
      <c r="C207" s="1">
        <v>-1.05</v>
      </c>
      <c r="D207" s="1">
        <v>0</v>
      </c>
      <c r="E207" s="1">
        <v>0</v>
      </c>
      <c r="F207" s="1">
        <v>3.63</v>
      </c>
      <c r="G207" s="1">
        <v>2.58</v>
      </c>
    </row>
    <row r="208" spans="1:7" x14ac:dyDescent="0.25">
      <c r="A208">
        <v>201808</v>
      </c>
      <c r="B208">
        <v>699</v>
      </c>
      <c r="C208" s="1">
        <v>2.58</v>
      </c>
      <c r="D208" s="1">
        <v>-3.62</v>
      </c>
      <c r="E208" s="1">
        <v>0</v>
      </c>
      <c r="F208" s="1">
        <v>2.41</v>
      </c>
      <c r="G208" s="1">
        <v>1.37</v>
      </c>
    </row>
    <row r="209" spans="1:7" x14ac:dyDescent="0.25">
      <c r="A209">
        <v>201809</v>
      </c>
      <c r="B209">
        <v>699</v>
      </c>
      <c r="C209" s="1">
        <v>1.37</v>
      </c>
      <c r="D209" s="1">
        <v>-2.12</v>
      </c>
      <c r="E209" s="1">
        <v>0</v>
      </c>
      <c r="F209" s="1">
        <v>0</v>
      </c>
      <c r="G209" s="1">
        <v>-0.75</v>
      </c>
    </row>
    <row r="210" spans="1:7" x14ac:dyDescent="0.25">
      <c r="A210">
        <v>201810</v>
      </c>
      <c r="B210">
        <v>699</v>
      </c>
      <c r="C210" s="1">
        <v>-0.75</v>
      </c>
      <c r="D210" s="1">
        <v>0</v>
      </c>
      <c r="E210" s="1">
        <v>0</v>
      </c>
      <c r="F210" s="1">
        <v>0</v>
      </c>
      <c r="G210" s="1">
        <v>-0.75</v>
      </c>
    </row>
    <row r="211" spans="1:7" x14ac:dyDescent="0.25">
      <c r="A211">
        <v>201811</v>
      </c>
      <c r="B211">
        <v>699</v>
      </c>
      <c r="C211" s="1">
        <v>-0.75</v>
      </c>
      <c r="D211" s="1">
        <v>0</v>
      </c>
      <c r="E211" s="1">
        <v>0</v>
      </c>
      <c r="F211" s="1">
        <v>0</v>
      </c>
      <c r="G211" s="1">
        <v>-0.75</v>
      </c>
    </row>
    <row r="212" spans="1:7" x14ac:dyDescent="0.25">
      <c r="A212">
        <v>201812</v>
      </c>
      <c r="B212">
        <v>699</v>
      </c>
      <c r="C212" s="1">
        <v>-0.75</v>
      </c>
      <c r="D212" s="1">
        <v>0</v>
      </c>
      <c r="E212" s="1">
        <v>0</v>
      </c>
      <c r="F212" s="1">
        <v>0</v>
      </c>
      <c r="G212" s="1">
        <v>-0.75</v>
      </c>
    </row>
    <row r="213" spans="1:7" x14ac:dyDescent="0.25">
      <c r="A213">
        <v>201501</v>
      </c>
      <c r="B213">
        <v>16629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x14ac:dyDescent="0.25">
      <c r="A214">
        <v>201502</v>
      </c>
      <c r="B214">
        <v>16629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</row>
    <row r="215" spans="1:7" x14ac:dyDescent="0.25">
      <c r="A215">
        <v>201503</v>
      </c>
      <c r="B215">
        <v>16629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</row>
    <row r="216" spans="1:7" x14ac:dyDescent="0.25">
      <c r="A216">
        <v>201504</v>
      </c>
      <c r="B216">
        <v>16629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</row>
    <row r="217" spans="1:7" x14ac:dyDescent="0.25">
      <c r="A217">
        <v>201505</v>
      </c>
      <c r="B217">
        <v>16629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</row>
    <row r="218" spans="1:7" x14ac:dyDescent="0.25">
      <c r="A218">
        <v>201506</v>
      </c>
      <c r="B218">
        <v>16629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</row>
    <row r="219" spans="1:7" x14ac:dyDescent="0.25">
      <c r="A219">
        <v>201507</v>
      </c>
      <c r="B219">
        <v>16629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</row>
    <row r="220" spans="1:7" x14ac:dyDescent="0.25">
      <c r="A220">
        <v>201508</v>
      </c>
      <c r="B220">
        <v>16629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7" x14ac:dyDescent="0.25">
      <c r="A221">
        <v>201509</v>
      </c>
      <c r="B221">
        <v>16629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</row>
    <row r="222" spans="1:7" x14ac:dyDescent="0.25">
      <c r="A222">
        <v>201510</v>
      </c>
      <c r="B222">
        <v>16629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</row>
    <row r="223" spans="1:7" x14ac:dyDescent="0.25">
      <c r="A223">
        <v>201511</v>
      </c>
      <c r="B223">
        <v>16629</v>
      </c>
      <c r="C223" s="1">
        <v>0</v>
      </c>
      <c r="D223" s="1">
        <v>-4.83</v>
      </c>
      <c r="E223" s="1">
        <v>0</v>
      </c>
      <c r="F223" s="1">
        <v>0</v>
      </c>
      <c r="G223" s="1">
        <v>-4.83</v>
      </c>
    </row>
    <row r="224" spans="1:7" x14ac:dyDescent="0.25">
      <c r="A224">
        <v>201512</v>
      </c>
      <c r="B224">
        <v>16629</v>
      </c>
      <c r="C224" s="1">
        <v>-4.83</v>
      </c>
      <c r="D224" s="1">
        <v>0</v>
      </c>
      <c r="E224" s="1">
        <v>4.83</v>
      </c>
      <c r="F224" s="1">
        <v>0</v>
      </c>
      <c r="G224" s="1">
        <v>0</v>
      </c>
    </row>
    <row r="225" spans="1:7" x14ac:dyDescent="0.25">
      <c r="A225">
        <v>201601</v>
      </c>
      <c r="B225">
        <v>16629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</row>
    <row r="226" spans="1:7" x14ac:dyDescent="0.25">
      <c r="A226">
        <v>201602</v>
      </c>
      <c r="B226">
        <v>16629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</row>
    <row r="227" spans="1:7" x14ac:dyDescent="0.25">
      <c r="A227">
        <v>201603</v>
      </c>
      <c r="B227">
        <v>16629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</row>
    <row r="228" spans="1:7" x14ac:dyDescent="0.25">
      <c r="A228">
        <v>201604</v>
      </c>
      <c r="B228">
        <v>16629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</row>
    <row r="229" spans="1:7" x14ac:dyDescent="0.25">
      <c r="A229">
        <v>201605</v>
      </c>
      <c r="B229">
        <v>16629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</row>
    <row r="230" spans="1:7" x14ac:dyDescent="0.25">
      <c r="A230">
        <v>201606</v>
      </c>
      <c r="B230">
        <v>16629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</row>
    <row r="231" spans="1:7" x14ac:dyDescent="0.25">
      <c r="A231">
        <v>201607</v>
      </c>
      <c r="B231">
        <v>16629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5">
      <c r="A232">
        <v>201608</v>
      </c>
      <c r="B232">
        <v>16629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</row>
    <row r="233" spans="1:7" x14ac:dyDescent="0.25">
      <c r="A233">
        <v>201609</v>
      </c>
      <c r="B233">
        <v>16629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</row>
    <row r="234" spans="1:7" x14ac:dyDescent="0.25">
      <c r="A234">
        <v>201610</v>
      </c>
      <c r="B234">
        <v>16629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</row>
    <row r="235" spans="1:7" x14ac:dyDescent="0.25">
      <c r="A235">
        <v>201611</v>
      </c>
      <c r="B235">
        <v>16629</v>
      </c>
      <c r="C235" s="1">
        <v>0</v>
      </c>
      <c r="D235" s="1">
        <v>-4.83</v>
      </c>
      <c r="E235" s="1">
        <v>0</v>
      </c>
      <c r="F235" s="1">
        <v>0</v>
      </c>
      <c r="G235" s="1">
        <v>-4.83</v>
      </c>
    </row>
    <row r="236" spans="1:7" x14ac:dyDescent="0.25">
      <c r="A236">
        <v>201612</v>
      </c>
      <c r="B236">
        <v>16629</v>
      </c>
      <c r="C236" s="1">
        <v>-4.83</v>
      </c>
      <c r="D236" s="1">
        <v>-97.34</v>
      </c>
      <c r="E236" s="1">
        <v>4.83</v>
      </c>
      <c r="F236" s="1">
        <v>0</v>
      </c>
      <c r="G236" s="1">
        <v>-97.34</v>
      </c>
    </row>
    <row r="237" spans="1:7" x14ac:dyDescent="0.25">
      <c r="A237">
        <v>201701</v>
      </c>
      <c r="B237">
        <v>16629</v>
      </c>
      <c r="C237" s="1">
        <v>-97.34</v>
      </c>
      <c r="D237" s="1">
        <v>0</v>
      </c>
      <c r="E237" s="1">
        <v>97.34</v>
      </c>
      <c r="F237" s="1">
        <v>0</v>
      </c>
      <c r="G237" s="1">
        <v>0</v>
      </c>
    </row>
    <row r="238" spans="1:7" x14ac:dyDescent="0.25">
      <c r="A238">
        <v>201702</v>
      </c>
      <c r="B238">
        <v>16629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</row>
    <row r="239" spans="1:7" x14ac:dyDescent="0.25">
      <c r="A239">
        <v>201703</v>
      </c>
      <c r="B239">
        <v>16629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</row>
    <row r="240" spans="1:7" x14ac:dyDescent="0.25">
      <c r="A240">
        <v>201704</v>
      </c>
      <c r="B240">
        <v>16629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</row>
    <row r="241" spans="1:7" x14ac:dyDescent="0.25">
      <c r="A241">
        <v>201705</v>
      </c>
      <c r="B241">
        <v>16629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</row>
    <row r="242" spans="1:7" x14ac:dyDescent="0.25">
      <c r="A242">
        <v>201706</v>
      </c>
      <c r="B242">
        <v>16629</v>
      </c>
      <c r="C242" s="1">
        <v>0</v>
      </c>
      <c r="D242" s="1">
        <v>-101.33</v>
      </c>
      <c r="E242" s="1">
        <v>0</v>
      </c>
      <c r="F242" s="1">
        <v>0</v>
      </c>
      <c r="G242" s="1">
        <v>-101.33</v>
      </c>
    </row>
    <row r="243" spans="1:7" x14ac:dyDescent="0.25">
      <c r="A243">
        <v>201707</v>
      </c>
      <c r="B243">
        <v>16629</v>
      </c>
      <c r="C243" s="1">
        <v>-101.33</v>
      </c>
      <c r="D243" s="1">
        <v>0</v>
      </c>
      <c r="E243" s="1">
        <v>101.33</v>
      </c>
      <c r="F243" s="1">
        <v>0</v>
      </c>
      <c r="G243" s="1">
        <v>0</v>
      </c>
    </row>
    <row r="244" spans="1:7" x14ac:dyDescent="0.25">
      <c r="A244">
        <v>201708</v>
      </c>
      <c r="B244">
        <v>16629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</row>
    <row r="245" spans="1:7" x14ac:dyDescent="0.25">
      <c r="A245">
        <v>201709</v>
      </c>
      <c r="B245">
        <v>16629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</row>
    <row r="246" spans="1:7" x14ac:dyDescent="0.25">
      <c r="A246">
        <v>201710</v>
      </c>
      <c r="B246">
        <v>16629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</row>
    <row r="247" spans="1:7" x14ac:dyDescent="0.25">
      <c r="A247">
        <v>201711</v>
      </c>
      <c r="B247">
        <v>16629</v>
      </c>
      <c r="C247" s="1">
        <v>0</v>
      </c>
      <c r="D247" s="1">
        <v>-4.83</v>
      </c>
      <c r="E247" s="1">
        <v>0</v>
      </c>
      <c r="F247" s="1">
        <v>0</v>
      </c>
      <c r="G247" s="1">
        <v>-4.83</v>
      </c>
    </row>
    <row r="248" spans="1:7" x14ac:dyDescent="0.25">
      <c r="A248">
        <v>201712</v>
      </c>
      <c r="B248">
        <v>16629</v>
      </c>
      <c r="C248" s="1">
        <v>-4.83</v>
      </c>
      <c r="D248" s="1">
        <v>-101.33</v>
      </c>
      <c r="E248" s="1">
        <v>4.83</v>
      </c>
      <c r="F248" s="1">
        <v>0</v>
      </c>
      <c r="G248" s="1">
        <v>-101.33</v>
      </c>
    </row>
    <row r="249" spans="1:7" x14ac:dyDescent="0.25">
      <c r="A249">
        <v>201801</v>
      </c>
      <c r="B249">
        <v>16629</v>
      </c>
      <c r="C249" s="1">
        <v>-101.33</v>
      </c>
      <c r="D249" s="1">
        <v>0</v>
      </c>
      <c r="E249" s="1">
        <v>101.33</v>
      </c>
      <c r="F249" s="1">
        <v>0</v>
      </c>
      <c r="G249" s="1">
        <v>0</v>
      </c>
    </row>
    <row r="250" spans="1:7" x14ac:dyDescent="0.25">
      <c r="A250">
        <v>201802</v>
      </c>
      <c r="B250">
        <v>16629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</row>
    <row r="251" spans="1:7" x14ac:dyDescent="0.25">
      <c r="A251">
        <v>201803</v>
      </c>
      <c r="B251">
        <v>16629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</row>
    <row r="252" spans="1:7" x14ac:dyDescent="0.25">
      <c r="A252">
        <v>201804</v>
      </c>
      <c r="B252">
        <v>16629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</row>
    <row r="253" spans="1:7" x14ac:dyDescent="0.25">
      <c r="A253">
        <v>201805</v>
      </c>
      <c r="B253">
        <v>16629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</row>
    <row r="254" spans="1:7" x14ac:dyDescent="0.25">
      <c r="A254">
        <v>201806</v>
      </c>
      <c r="B254">
        <v>16629</v>
      </c>
      <c r="C254" s="1">
        <v>0</v>
      </c>
      <c r="D254" s="1">
        <v>-105.32</v>
      </c>
      <c r="E254" s="1">
        <v>0</v>
      </c>
      <c r="F254" s="1">
        <v>0</v>
      </c>
      <c r="G254" s="1">
        <v>-105.32</v>
      </c>
    </row>
    <row r="255" spans="1:7" x14ac:dyDescent="0.25">
      <c r="A255">
        <v>201807</v>
      </c>
      <c r="B255">
        <v>16629</v>
      </c>
      <c r="C255" s="1">
        <v>-105.32</v>
      </c>
      <c r="D255" s="1">
        <v>0</v>
      </c>
      <c r="E255" s="1">
        <v>500</v>
      </c>
      <c r="F255" s="1">
        <v>0</v>
      </c>
      <c r="G255" s="1">
        <v>394.68</v>
      </c>
    </row>
    <row r="256" spans="1:7" x14ac:dyDescent="0.25">
      <c r="A256">
        <v>201808</v>
      </c>
      <c r="B256">
        <v>16629</v>
      </c>
      <c r="C256" s="1">
        <v>394.68</v>
      </c>
      <c r="D256" s="1">
        <v>0</v>
      </c>
      <c r="E256" s="1">
        <v>0</v>
      </c>
      <c r="F256" s="1">
        <v>0</v>
      </c>
      <c r="G256" s="1">
        <v>394.68</v>
      </c>
    </row>
    <row r="257" spans="1:7" x14ac:dyDescent="0.25">
      <c r="A257">
        <v>201809</v>
      </c>
      <c r="B257">
        <v>16629</v>
      </c>
      <c r="C257" s="1">
        <v>394.68</v>
      </c>
      <c r="D257" s="1">
        <v>0</v>
      </c>
      <c r="E257" s="1">
        <v>0</v>
      </c>
      <c r="F257" s="1">
        <v>0</v>
      </c>
      <c r="G257" s="1">
        <v>394.68</v>
      </c>
    </row>
    <row r="258" spans="1:7" x14ac:dyDescent="0.25">
      <c r="A258">
        <v>201810</v>
      </c>
      <c r="B258">
        <v>16629</v>
      </c>
      <c r="C258" s="1">
        <v>394.68</v>
      </c>
      <c r="D258" s="1">
        <v>0</v>
      </c>
      <c r="E258" s="1">
        <v>0</v>
      </c>
      <c r="F258" s="1">
        <v>0</v>
      </c>
      <c r="G258" s="1">
        <v>394.68</v>
      </c>
    </row>
    <row r="259" spans="1:7" x14ac:dyDescent="0.25">
      <c r="A259">
        <v>201811</v>
      </c>
      <c r="B259">
        <v>16629</v>
      </c>
      <c r="C259" s="1">
        <v>394.68</v>
      </c>
      <c r="D259" s="1">
        <v>-4.83</v>
      </c>
      <c r="E259" s="1">
        <v>0</v>
      </c>
      <c r="F259" s="1">
        <v>0</v>
      </c>
      <c r="G259" s="1">
        <v>389.85</v>
      </c>
    </row>
    <row r="260" spans="1:7" x14ac:dyDescent="0.25">
      <c r="A260">
        <v>201812</v>
      </c>
      <c r="B260">
        <v>16629</v>
      </c>
      <c r="C260" s="1">
        <v>389.85</v>
      </c>
      <c r="D260" s="1">
        <v>-108.9</v>
      </c>
      <c r="E260" s="1">
        <v>0</v>
      </c>
      <c r="F260" s="1">
        <v>0</v>
      </c>
      <c r="G260" s="1">
        <v>280.95</v>
      </c>
    </row>
    <row r="261" spans="1:7" x14ac:dyDescent="0.25">
      <c r="A261">
        <v>201802</v>
      </c>
      <c r="B261">
        <v>124445</v>
      </c>
      <c r="C261" s="1">
        <v>0</v>
      </c>
      <c r="D261" s="1">
        <v>-8.4600000000000009</v>
      </c>
      <c r="E261" s="1">
        <v>6.05</v>
      </c>
      <c r="F261" s="1">
        <v>2.41</v>
      </c>
      <c r="G261" s="1">
        <v>0</v>
      </c>
    </row>
    <row r="262" spans="1:7" x14ac:dyDescent="0.25">
      <c r="A262">
        <v>201803</v>
      </c>
      <c r="B262">
        <v>124445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</row>
    <row r="263" spans="1:7" x14ac:dyDescent="0.25">
      <c r="A263">
        <v>201804</v>
      </c>
      <c r="B263">
        <v>124445</v>
      </c>
      <c r="C263" s="1">
        <v>0</v>
      </c>
      <c r="D263" s="1">
        <v>-27.8</v>
      </c>
      <c r="E263" s="1">
        <v>24.18</v>
      </c>
      <c r="F263" s="1">
        <v>0</v>
      </c>
      <c r="G263" s="1">
        <v>-3.62</v>
      </c>
    </row>
    <row r="264" spans="1:7" x14ac:dyDescent="0.25">
      <c r="A264">
        <v>201805</v>
      </c>
      <c r="B264">
        <v>124445</v>
      </c>
      <c r="C264" s="1">
        <v>-3.62</v>
      </c>
      <c r="D264" s="1">
        <v>-3.62</v>
      </c>
      <c r="E264" s="1">
        <v>7.24</v>
      </c>
      <c r="F264" s="1">
        <v>0</v>
      </c>
      <c r="G264" s="1">
        <v>0</v>
      </c>
    </row>
    <row r="265" spans="1:7" x14ac:dyDescent="0.25">
      <c r="A265">
        <v>201806</v>
      </c>
      <c r="B265">
        <v>124445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</row>
    <row r="266" spans="1:7" x14ac:dyDescent="0.25">
      <c r="A266">
        <v>201807</v>
      </c>
      <c r="B266">
        <v>124445</v>
      </c>
      <c r="C266" s="1">
        <v>0</v>
      </c>
      <c r="D266" s="1">
        <v>0</v>
      </c>
      <c r="E266" s="1">
        <v>0</v>
      </c>
      <c r="F266" s="1">
        <v>3.63</v>
      </c>
      <c r="G266" s="1">
        <v>3.63</v>
      </c>
    </row>
    <row r="267" spans="1:7" x14ac:dyDescent="0.25">
      <c r="A267">
        <v>201808</v>
      </c>
      <c r="B267">
        <v>124445</v>
      </c>
      <c r="C267" s="1">
        <v>3.63</v>
      </c>
      <c r="D267" s="1">
        <v>-3.62</v>
      </c>
      <c r="E267" s="1">
        <v>0</v>
      </c>
      <c r="F267" s="1">
        <v>0</v>
      </c>
      <c r="G267" s="1">
        <v>0.01</v>
      </c>
    </row>
    <row r="268" spans="1:7" x14ac:dyDescent="0.25">
      <c r="A268">
        <v>201809</v>
      </c>
      <c r="B268">
        <v>124445</v>
      </c>
      <c r="C268" s="1">
        <v>0.01</v>
      </c>
      <c r="D268" s="1">
        <v>0</v>
      </c>
      <c r="E268" s="1">
        <v>0</v>
      </c>
      <c r="F268" s="1">
        <v>0</v>
      </c>
      <c r="G268" s="1">
        <v>0.01</v>
      </c>
    </row>
    <row r="269" spans="1:7" x14ac:dyDescent="0.25">
      <c r="A269">
        <v>201810</v>
      </c>
      <c r="B269">
        <v>124445</v>
      </c>
      <c r="C269" s="1">
        <v>0.01</v>
      </c>
      <c r="D269" s="1">
        <v>0</v>
      </c>
      <c r="E269" s="1">
        <v>0</v>
      </c>
      <c r="F269" s="1">
        <v>0</v>
      </c>
      <c r="G269" s="1">
        <v>0.01</v>
      </c>
    </row>
    <row r="270" spans="1:7" x14ac:dyDescent="0.25">
      <c r="A270">
        <v>201811</v>
      </c>
      <c r="B270">
        <v>124445</v>
      </c>
      <c r="C270" s="1">
        <v>0.01</v>
      </c>
      <c r="D270" s="1">
        <v>0</v>
      </c>
      <c r="E270" s="1">
        <v>0</v>
      </c>
      <c r="F270" s="1">
        <v>0</v>
      </c>
      <c r="G270" s="1">
        <v>0.01</v>
      </c>
    </row>
    <row r="271" spans="1:7" x14ac:dyDescent="0.25">
      <c r="A271">
        <v>201812</v>
      </c>
      <c r="B271">
        <v>124445</v>
      </c>
      <c r="C271" s="1">
        <v>0.01</v>
      </c>
      <c r="D271" s="1">
        <v>0</v>
      </c>
      <c r="E271" s="1">
        <v>0</v>
      </c>
      <c r="F271" s="1">
        <v>0</v>
      </c>
      <c r="G271" s="1">
        <v>0.01</v>
      </c>
    </row>
    <row r="272" spans="1:7" x14ac:dyDescent="0.25">
      <c r="A272">
        <v>201812</v>
      </c>
      <c r="B272">
        <v>140192</v>
      </c>
      <c r="C272" s="1">
        <v>0</v>
      </c>
      <c r="D272" s="1">
        <v>-18.14</v>
      </c>
      <c r="E272" s="1">
        <v>0</v>
      </c>
      <c r="F272" s="1">
        <v>18.149999999999999</v>
      </c>
      <c r="G272" s="1">
        <v>0.01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FE54-56D6-4C25-B15D-506300AF0B93}">
  <sheetPr>
    <tabColor rgb="FFFFC000"/>
  </sheetPr>
  <dimension ref="A1:Z21"/>
  <sheetViews>
    <sheetView zoomScale="70" zoomScaleNormal="70" workbookViewId="0">
      <pane ySplit="2" topLeftCell="A3" activePane="bottomLeft" state="frozen"/>
      <selection pane="bottomLeft" activeCell="Z2" sqref="Z2"/>
    </sheetView>
  </sheetViews>
  <sheetFormatPr defaultRowHeight="15" x14ac:dyDescent="0.25"/>
  <cols>
    <col min="1" max="1" width="12" bestFit="1" customWidth="1"/>
    <col min="2" max="2" width="8.7109375" bestFit="1" customWidth="1"/>
    <col min="3" max="3" width="20" bestFit="1" customWidth="1"/>
    <col min="4" max="4" width="8.42578125" bestFit="1" customWidth="1"/>
    <col min="5" max="5" width="9.7109375" bestFit="1" customWidth="1"/>
    <col min="6" max="6" width="10.5703125" bestFit="1" customWidth="1"/>
    <col min="7" max="7" width="19.42578125" bestFit="1" customWidth="1"/>
    <col min="8" max="8" width="19.42578125" customWidth="1"/>
    <col min="9" max="9" width="16.7109375" style="1" bestFit="1" customWidth="1"/>
    <col min="10" max="12" width="13.140625" style="1" customWidth="1"/>
    <col min="13" max="16" width="9.140625" style="1"/>
    <col min="17" max="17" width="19.7109375" style="1" bestFit="1" customWidth="1"/>
    <col min="18" max="20" width="9.140625" style="1"/>
    <col min="21" max="21" width="8.7109375" style="1" bestFit="1" customWidth="1"/>
    <col min="22" max="22" width="11.42578125" style="1" bestFit="1" customWidth="1"/>
    <col min="23" max="23" width="22" bestFit="1" customWidth="1"/>
    <col min="24" max="24" width="12.85546875" bestFit="1" customWidth="1"/>
    <col min="25" max="25" width="13" bestFit="1" customWidth="1"/>
    <col min="26" max="26" width="10.7109375" bestFit="1" customWidth="1"/>
  </cols>
  <sheetData>
    <row r="1" spans="1:26" x14ac:dyDescent="0.25">
      <c r="I1" s="7" t="str">
        <f>"Customernr. "&amp;B3</f>
        <v>Customernr. 96</v>
      </c>
      <c r="J1" s="26" t="s">
        <v>12</v>
      </c>
      <c r="K1" s="26"/>
      <c r="L1" s="26"/>
      <c r="M1" s="22" t="s">
        <v>9</v>
      </c>
      <c r="N1" s="22"/>
      <c r="O1" s="22"/>
      <c r="P1" s="23" t="s">
        <v>10</v>
      </c>
      <c r="Q1" s="24"/>
      <c r="R1" s="24"/>
      <c r="S1" s="25"/>
      <c r="T1" s="23" t="s">
        <v>18</v>
      </c>
      <c r="U1" s="24"/>
      <c r="V1" s="25"/>
      <c r="W1" s="14" t="s">
        <v>17</v>
      </c>
      <c r="X1" s="15" t="s">
        <v>16</v>
      </c>
      <c r="Y1" s="16"/>
      <c r="Z1" s="17"/>
    </row>
    <row r="2" spans="1:2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7" t="s">
        <v>13</v>
      </c>
      <c r="J2" s="9" t="s">
        <v>14</v>
      </c>
      <c r="K2" s="9" t="s">
        <v>7</v>
      </c>
      <c r="L2" s="9" t="s">
        <v>15</v>
      </c>
      <c r="M2" s="5" t="s">
        <v>14</v>
      </c>
      <c r="N2" s="5" t="s">
        <v>7</v>
      </c>
      <c r="O2" s="5" t="s">
        <v>15</v>
      </c>
      <c r="P2" s="5" t="s">
        <v>14</v>
      </c>
      <c r="Q2" s="9" t="s">
        <v>19</v>
      </c>
      <c r="R2" s="5" t="s">
        <v>7</v>
      </c>
      <c r="S2" s="11" t="s">
        <v>15</v>
      </c>
      <c r="T2" s="5" t="s">
        <v>14</v>
      </c>
      <c r="U2" s="5" t="s">
        <v>7</v>
      </c>
      <c r="V2" s="5" t="s">
        <v>15</v>
      </c>
      <c r="W2" s="5" t="s">
        <v>8</v>
      </c>
      <c r="X2" s="2" t="s">
        <v>9</v>
      </c>
      <c r="Y2" s="2" t="s">
        <v>10</v>
      </c>
      <c r="Z2" s="2" t="s">
        <v>21</v>
      </c>
    </row>
    <row r="3" spans="1:26" ht="45" customHeight="1" x14ac:dyDescent="0.25">
      <c r="A3">
        <v>201706</v>
      </c>
      <c r="B3">
        <v>96</v>
      </c>
      <c r="C3" s="1">
        <v>0</v>
      </c>
      <c r="D3" s="1">
        <v>-41.12</v>
      </c>
      <c r="E3" s="1">
        <v>0</v>
      </c>
      <c r="F3" s="1">
        <v>0</v>
      </c>
      <c r="G3" s="4">
        <v>-41.12</v>
      </c>
      <c r="H3" s="27" t="s">
        <v>20</v>
      </c>
      <c r="I3" s="5"/>
      <c r="J3" s="9"/>
      <c r="K3" s="9"/>
      <c r="L3" s="9"/>
      <c r="M3" s="5"/>
      <c r="N3" s="5"/>
      <c r="O3" s="5"/>
      <c r="P3" s="5"/>
      <c r="Q3" s="9"/>
      <c r="R3" s="5"/>
      <c r="S3" s="11">
        <f t="shared" ref="S3:S20" si="0">IF(SUM(P3:R3)&lt;0,0,SUM(P3:R3))</f>
        <v>0</v>
      </c>
      <c r="T3" s="5"/>
      <c r="U3" s="5"/>
      <c r="W3" s="5">
        <f>G3</f>
        <v>-41.12</v>
      </c>
      <c r="X3" s="3">
        <f>IF(AND((S3-W3)&gt;0,W3&gt;0),0,W3)</f>
        <v>-41.12</v>
      </c>
      <c r="Y3" s="3">
        <f t="shared" ref="Y3:Y9" si="1">IF(AND((S3-W3)&gt;0,W3&gt;0),W3,0)</f>
        <v>0</v>
      </c>
      <c r="Z3" s="3">
        <f>SUM(X3:Y3)</f>
        <v>-41.12</v>
      </c>
    </row>
    <row r="4" spans="1:26" x14ac:dyDescent="0.25">
      <c r="A4">
        <v>201707</v>
      </c>
      <c r="B4">
        <v>96</v>
      </c>
      <c r="C4" s="4">
        <v>-40.119999999999997</v>
      </c>
      <c r="D4" s="1">
        <v>0</v>
      </c>
      <c r="E4" s="1">
        <v>40.119999999999997</v>
      </c>
      <c r="F4" s="1">
        <v>0</v>
      </c>
      <c r="G4" s="1">
        <v>0</v>
      </c>
      <c r="I4" s="5">
        <f>W3</f>
        <v>-41.12</v>
      </c>
      <c r="J4" s="9">
        <f>L3</f>
        <v>0</v>
      </c>
      <c r="K4" s="9">
        <f>D4</f>
        <v>0</v>
      </c>
      <c r="L4" s="9">
        <f>SUM(J4:K4)</f>
        <v>0</v>
      </c>
      <c r="M4" s="6">
        <f>O3</f>
        <v>0</v>
      </c>
      <c r="N4" s="6">
        <f>E4</f>
        <v>40.119999999999997</v>
      </c>
      <c r="O4" s="6">
        <f>SUM(M4:N4)</f>
        <v>40.119999999999997</v>
      </c>
      <c r="P4" s="6">
        <f t="shared" ref="P4:P9" si="2">S3</f>
        <v>0</v>
      </c>
      <c r="Q4" s="9">
        <f>IF(K4&lt;0,K4,0)</f>
        <v>0</v>
      </c>
      <c r="R4" s="5">
        <f t="shared" ref="R4:R9" si="3">F4</f>
        <v>0</v>
      </c>
      <c r="S4" s="11">
        <f t="shared" si="0"/>
        <v>0</v>
      </c>
      <c r="T4" s="5">
        <f t="shared" ref="T4:T9" si="4">J4+M4+P4</f>
        <v>0</v>
      </c>
      <c r="U4" s="5">
        <f t="shared" ref="U4:V9" si="5">SUM(K4,N4,R4)</f>
        <v>40.119999999999997</v>
      </c>
      <c r="V4" s="5">
        <f t="shared" si="5"/>
        <v>40.119999999999997</v>
      </c>
      <c r="W4" s="5">
        <f>W3+U4</f>
        <v>-1</v>
      </c>
      <c r="X4" s="3">
        <f t="shared" ref="X4:X9" si="6">IF(AND((S4-W4)&gt;0,W4&gt;0),0,W4)</f>
        <v>-1</v>
      </c>
      <c r="Y4" s="3">
        <f t="shared" si="1"/>
        <v>0</v>
      </c>
      <c r="Z4" s="3">
        <f t="shared" ref="Z4:Z9" si="7">SUM(X4:Y4)</f>
        <v>-1</v>
      </c>
    </row>
    <row r="5" spans="1:26" x14ac:dyDescent="0.25">
      <c r="A5">
        <v>201708</v>
      </c>
      <c r="B5">
        <v>96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I5" s="5">
        <f>V4</f>
        <v>40.119999999999997</v>
      </c>
      <c r="J5" s="9">
        <f t="shared" ref="J5:J9" si="8">L4</f>
        <v>0</v>
      </c>
      <c r="K5" s="9">
        <f>D5</f>
        <v>0</v>
      </c>
      <c r="L5" s="9">
        <f>SUM(J5:K5)</f>
        <v>0</v>
      </c>
      <c r="M5" s="5">
        <f>O4</f>
        <v>40.119999999999997</v>
      </c>
      <c r="N5" s="5">
        <f>E5</f>
        <v>0</v>
      </c>
      <c r="O5" s="5">
        <f>SUM(M5:N5)</f>
        <v>40.119999999999997</v>
      </c>
      <c r="P5" s="5">
        <f t="shared" si="2"/>
        <v>0</v>
      </c>
      <c r="Q5" s="9">
        <f t="shared" ref="Q5:Q21" si="9">IF(K5&lt;0,K5,0)</f>
        <v>0</v>
      </c>
      <c r="R5" s="5">
        <f t="shared" si="3"/>
        <v>0</v>
      </c>
      <c r="S5" s="11">
        <f t="shared" si="0"/>
        <v>0</v>
      </c>
      <c r="T5" s="5">
        <f t="shared" si="4"/>
        <v>40.119999999999997</v>
      </c>
      <c r="U5" s="5">
        <f t="shared" si="5"/>
        <v>0</v>
      </c>
      <c r="V5" s="5">
        <f t="shared" si="5"/>
        <v>40.119999999999997</v>
      </c>
      <c r="W5" s="5">
        <f t="shared" ref="W5:W9" si="10">W4+U5</f>
        <v>-1</v>
      </c>
      <c r="X5" s="3">
        <f t="shared" si="6"/>
        <v>-1</v>
      </c>
      <c r="Y5" s="3">
        <f t="shared" si="1"/>
        <v>0</v>
      </c>
      <c r="Z5" s="3">
        <f t="shared" si="7"/>
        <v>-1</v>
      </c>
    </row>
    <row r="6" spans="1:26" x14ac:dyDescent="0.25">
      <c r="A6">
        <v>201709</v>
      </c>
      <c r="B6">
        <v>96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I6" s="5">
        <f>V5</f>
        <v>40.119999999999997</v>
      </c>
      <c r="J6" s="9">
        <f t="shared" si="8"/>
        <v>0</v>
      </c>
      <c r="K6" s="9">
        <f t="shared" ref="K6:K9" si="11">D6</f>
        <v>0</v>
      </c>
      <c r="L6" s="9">
        <f t="shared" ref="L6:L9" si="12">SUM(J6:K6)</f>
        <v>0</v>
      </c>
      <c r="M6" s="5">
        <f t="shared" ref="M6:M9" si="13">O5</f>
        <v>40.119999999999997</v>
      </c>
      <c r="N6" s="5">
        <f t="shared" ref="N6:N9" si="14">E6</f>
        <v>0</v>
      </c>
      <c r="O6" s="5">
        <f t="shared" ref="O6:O9" si="15">SUM(M6:N6)</f>
        <v>40.119999999999997</v>
      </c>
      <c r="P6" s="5">
        <f t="shared" si="2"/>
        <v>0</v>
      </c>
      <c r="Q6" s="9">
        <f t="shared" si="9"/>
        <v>0</v>
      </c>
      <c r="R6" s="5">
        <f t="shared" si="3"/>
        <v>0</v>
      </c>
      <c r="S6" s="11">
        <f t="shared" si="0"/>
        <v>0</v>
      </c>
      <c r="T6" s="5">
        <f t="shared" si="4"/>
        <v>40.119999999999997</v>
      </c>
      <c r="U6" s="5">
        <f t="shared" si="5"/>
        <v>0</v>
      </c>
      <c r="V6" s="5">
        <f t="shared" si="5"/>
        <v>40.119999999999997</v>
      </c>
      <c r="W6" s="5">
        <f t="shared" si="10"/>
        <v>-1</v>
      </c>
      <c r="X6" s="3">
        <f t="shared" si="6"/>
        <v>-1</v>
      </c>
      <c r="Y6" s="3">
        <f t="shared" si="1"/>
        <v>0</v>
      </c>
      <c r="Z6" s="3">
        <f t="shared" si="7"/>
        <v>-1</v>
      </c>
    </row>
    <row r="7" spans="1:26" x14ac:dyDescent="0.25">
      <c r="A7">
        <v>201710</v>
      </c>
      <c r="B7">
        <v>96</v>
      </c>
      <c r="C7" s="1">
        <v>0</v>
      </c>
      <c r="D7" s="1">
        <v>-14.49</v>
      </c>
      <c r="E7" s="1">
        <v>0</v>
      </c>
      <c r="F7" s="1">
        <v>0</v>
      </c>
      <c r="G7" s="1">
        <v>-14.49</v>
      </c>
      <c r="I7" s="5">
        <f>V6</f>
        <v>40.119999999999997</v>
      </c>
      <c r="J7" s="9">
        <f t="shared" si="8"/>
        <v>0</v>
      </c>
      <c r="K7" s="9">
        <f t="shared" si="11"/>
        <v>-14.49</v>
      </c>
      <c r="L7" s="9">
        <f t="shared" si="12"/>
        <v>-14.49</v>
      </c>
      <c r="M7" s="5">
        <f t="shared" si="13"/>
        <v>40.119999999999997</v>
      </c>
      <c r="N7" s="5">
        <f t="shared" si="14"/>
        <v>0</v>
      </c>
      <c r="O7" s="5">
        <f t="shared" si="15"/>
        <v>40.119999999999997</v>
      </c>
      <c r="P7" s="5">
        <f t="shared" si="2"/>
        <v>0</v>
      </c>
      <c r="Q7" s="9">
        <f t="shared" si="9"/>
        <v>-14.49</v>
      </c>
      <c r="R7" s="5">
        <f t="shared" si="3"/>
        <v>0</v>
      </c>
      <c r="S7" s="11">
        <f t="shared" si="0"/>
        <v>0</v>
      </c>
      <c r="T7" s="5">
        <f t="shared" si="4"/>
        <v>40.119999999999997</v>
      </c>
      <c r="U7" s="5">
        <f t="shared" si="5"/>
        <v>-14.49</v>
      </c>
      <c r="V7" s="5">
        <f t="shared" si="5"/>
        <v>25.629999999999995</v>
      </c>
      <c r="W7" s="5">
        <f t="shared" si="10"/>
        <v>-15.49</v>
      </c>
      <c r="X7" s="3">
        <f t="shared" si="6"/>
        <v>-15.49</v>
      </c>
      <c r="Y7" s="3">
        <f t="shared" si="1"/>
        <v>0</v>
      </c>
      <c r="Z7" s="3">
        <f t="shared" si="7"/>
        <v>-15.49</v>
      </c>
    </row>
    <row r="8" spans="1:26" x14ac:dyDescent="0.25">
      <c r="A8">
        <v>201711</v>
      </c>
      <c r="B8">
        <v>96</v>
      </c>
      <c r="C8" s="1">
        <v>-14.49</v>
      </c>
      <c r="D8" s="1">
        <v>0</v>
      </c>
      <c r="E8" s="1">
        <v>0</v>
      </c>
      <c r="F8" s="1">
        <v>0</v>
      </c>
      <c r="G8" s="1">
        <v>-14.49</v>
      </c>
      <c r="I8" s="5">
        <f>V7</f>
        <v>25.629999999999995</v>
      </c>
      <c r="J8" s="9">
        <f t="shared" si="8"/>
        <v>-14.49</v>
      </c>
      <c r="K8" s="9">
        <f t="shared" si="11"/>
        <v>0</v>
      </c>
      <c r="L8" s="9">
        <f t="shared" si="12"/>
        <v>-14.49</v>
      </c>
      <c r="M8" s="5">
        <f t="shared" si="13"/>
        <v>40.119999999999997</v>
      </c>
      <c r="N8" s="5">
        <f t="shared" si="14"/>
        <v>0</v>
      </c>
      <c r="O8" s="5">
        <f t="shared" si="15"/>
        <v>40.119999999999997</v>
      </c>
      <c r="P8" s="5">
        <f t="shared" si="2"/>
        <v>0</v>
      </c>
      <c r="Q8" s="9">
        <f t="shared" si="9"/>
        <v>0</v>
      </c>
      <c r="R8" s="5">
        <f t="shared" si="3"/>
        <v>0</v>
      </c>
      <c r="S8" s="11">
        <f t="shared" si="0"/>
        <v>0</v>
      </c>
      <c r="T8" s="5">
        <f t="shared" si="4"/>
        <v>25.629999999999995</v>
      </c>
      <c r="U8" s="5">
        <f t="shared" si="5"/>
        <v>0</v>
      </c>
      <c r="V8" s="5">
        <f t="shared" si="5"/>
        <v>25.629999999999995</v>
      </c>
      <c r="W8" s="5">
        <f t="shared" si="10"/>
        <v>-15.49</v>
      </c>
      <c r="X8" s="3">
        <f t="shared" si="6"/>
        <v>-15.49</v>
      </c>
      <c r="Y8" s="3">
        <f t="shared" si="1"/>
        <v>0</v>
      </c>
      <c r="Z8" s="3">
        <f t="shared" si="7"/>
        <v>-15.49</v>
      </c>
    </row>
    <row r="9" spans="1:26" x14ac:dyDescent="0.25">
      <c r="A9">
        <v>201712</v>
      </c>
      <c r="B9">
        <v>96</v>
      </c>
      <c r="C9" s="1">
        <v>-14.49</v>
      </c>
      <c r="D9" s="1">
        <v>0</v>
      </c>
      <c r="E9" s="1">
        <v>14.48</v>
      </c>
      <c r="F9" s="1">
        <v>0</v>
      </c>
      <c r="G9" s="1">
        <v>-0.01</v>
      </c>
      <c r="I9" s="5">
        <f>V8</f>
        <v>25.629999999999995</v>
      </c>
      <c r="J9" s="9">
        <f t="shared" si="8"/>
        <v>-14.49</v>
      </c>
      <c r="K9" s="9">
        <f t="shared" si="11"/>
        <v>0</v>
      </c>
      <c r="L9" s="9">
        <f t="shared" si="12"/>
        <v>-14.49</v>
      </c>
      <c r="M9" s="5">
        <f t="shared" si="13"/>
        <v>40.119999999999997</v>
      </c>
      <c r="N9" s="5">
        <f t="shared" si="14"/>
        <v>14.48</v>
      </c>
      <c r="O9" s="5">
        <f t="shared" si="15"/>
        <v>54.599999999999994</v>
      </c>
      <c r="P9" s="5">
        <f t="shared" si="2"/>
        <v>0</v>
      </c>
      <c r="Q9" s="9">
        <f t="shared" si="9"/>
        <v>0</v>
      </c>
      <c r="R9" s="5">
        <f t="shared" si="3"/>
        <v>0</v>
      </c>
      <c r="S9" s="11">
        <f t="shared" si="0"/>
        <v>0</v>
      </c>
      <c r="T9" s="5">
        <f t="shared" si="4"/>
        <v>25.629999999999995</v>
      </c>
      <c r="U9" s="5">
        <f t="shared" si="5"/>
        <v>14.48</v>
      </c>
      <c r="V9" s="5">
        <f t="shared" si="5"/>
        <v>40.109999999999992</v>
      </c>
      <c r="W9" s="5">
        <f t="shared" si="10"/>
        <v>-1.0099999999999998</v>
      </c>
      <c r="X9" s="3">
        <f t="shared" si="6"/>
        <v>-1.0099999999999998</v>
      </c>
      <c r="Y9" s="3">
        <f t="shared" si="1"/>
        <v>0</v>
      </c>
      <c r="Z9" s="3">
        <f t="shared" si="7"/>
        <v>-1.0099999999999998</v>
      </c>
    </row>
    <row r="10" spans="1:26" x14ac:dyDescent="0.25">
      <c r="A10">
        <v>201801</v>
      </c>
      <c r="B10">
        <v>96</v>
      </c>
      <c r="C10" s="1">
        <v>-0.01</v>
      </c>
      <c r="D10" s="1">
        <v>-33.869999999999997</v>
      </c>
      <c r="E10" s="1">
        <v>0</v>
      </c>
      <c r="F10" s="1">
        <v>0</v>
      </c>
      <c r="G10" s="1">
        <v>-33.880000000000003</v>
      </c>
      <c r="I10" s="5">
        <f t="shared" ref="I10:I21" si="16">V9</f>
        <v>40.109999999999992</v>
      </c>
      <c r="J10" s="9">
        <f t="shared" ref="J10:J21" si="17">L9</f>
        <v>-14.49</v>
      </c>
      <c r="K10" s="9">
        <f t="shared" ref="K10:K21" si="18">D10</f>
        <v>-33.869999999999997</v>
      </c>
      <c r="L10" s="9">
        <f t="shared" ref="L10:L21" si="19">SUM(J10:K10)</f>
        <v>-48.36</v>
      </c>
      <c r="M10" s="5">
        <f t="shared" ref="M10:M21" si="20">O9</f>
        <v>54.599999999999994</v>
      </c>
      <c r="N10" s="5">
        <f t="shared" ref="N10:N21" si="21">E10</f>
        <v>0</v>
      </c>
      <c r="O10" s="5">
        <f t="shared" ref="O10:O21" si="22">SUM(M10:N10)</f>
        <v>54.599999999999994</v>
      </c>
      <c r="P10" s="5">
        <f t="shared" ref="P10:P21" si="23">S9</f>
        <v>0</v>
      </c>
      <c r="Q10" s="9">
        <f t="shared" si="9"/>
        <v>-33.869999999999997</v>
      </c>
      <c r="R10" s="5">
        <f t="shared" ref="R10:R21" si="24">F10</f>
        <v>0</v>
      </c>
      <c r="S10" s="11">
        <f t="shared" si="0"/>
        <v>0</v>
      </c>
      <c r="T10" s="5">
        <f t="shared" ref="T10:T21" si="25">J10+M10+P10</f>
        <v>40.109999999999992</v>
      </c>
      <c r="U10" s="5">
        <f t="shared" ref="U10:U21" si="26">SUM(K10,N10,R10)</f>
        <v>-33.869999999999997</v>
      </c>
      <c r="V10" s="5">
        <f t="shared" ref="V10:V21" si="27">SUM(L10,O10,S10)</f>
        <v>6.2399999999999949</v>
      </c>
      <c r="W10" s="5">
        <f t="shared" ref="W10:W21" si="28">W9+U10</f>
        <v>-34.879999999999995</v>
      </c>
      <c r="X10" s="3">
        <f t="shared" ref="X10:X21" si="29">IF(AND((S10-W10)&gt;0,W10&gt;0),0,W10)</f>
        <v>-34.879999999999995</v>
      </c>
      <c r="Y10" s="3">
        <f t="shared" ref="Y10:Y21" si="30">IF(AND((S10-W10)&gt;0,W10&gt;0),W10,0)</f>
        <v>0</v>
      </c>
      <c r="Z10" s="3">
        <f t="shared" ref="Z10:Z21" si="31">SUM(X10:Y10)</f>
        <v>-34.879999999999995</v>
      </c>
    </row>
    <row r="11" spans="1:26" x14ac:dyDescent="0.25">
      <c r="A11">
        <v>201802</v>
      </c>
      <c r="B11">
        <v>96</v>
      </c>
      <c r="C11" s="1">
        <v>-33.880000000000003</v>
      </c>
      <c r="D11" s="1">
        <v>0</v>
      </c>
      <c r="E11" s="1">
        <v>0</v>
      </c>
      <c r="F11" s="1">
        <v>0</v>
      </c>
      <c r="G11" s="1">
        <v>-33.880000000000003</v>
      </c>
      <c r="I11" s="5">
        <f t="shared" si="16"/>
        <v>6.2399999999999949</v>
      </c>
      <c r="J11" s="9">
        <f t="shared" si="17"/>
        <v>-48.36</v>
      </c>
      <c r="K11" s="9">
        <f t="shared" si="18"/>
        <v>0</v>
      </c>
      <c r="L11" s="9">
        <f t="shared" si="19"/>
        <v>-48.36</v>
      </c>
      <c r="M11" s="5">
        <f t="shared" si="20"/>
        <v>54.599999999999994</v>
      </c>
      <c r="N11" s="5">
        <f t="shared" si="21"/>
        <v>0</v>
      </c>
      <c r="O11" s="5">
        <f t="shared" si="22"/>
        <v>54.599999999999994</v>
      </c>
      <c r="P11" s="5">
        <f t="shared" si="23"/>
        <v>0</v>
      </c>
      <c r="Q11" s="9">
        <f t="shared" si="9"/>
        <v>0</v>
      </c>
      <c r="R11" s="5">
        <f t="shared" si="24"/>
        <v>0</v>
      </c>
      <c r="S11" s="11">
        <f t="shared" si="0"/>
        <v>0</v>
      </c>
      <c r="T11" s="5">
        <f t="shared" si="25"/>
        <v>6.2399999999999949</v>
      </c>
      <c r="U11" s="5">
        <f t="shared" si="26"/>
        <v>0</v>
      </c>
      <c r="V11" s="5">
        <f t="shared" si="27"/>
        <v>6.2399999999999949</v>
      </c>
      <c r="W11" s="5">
        <f t="shared" si="28"/>
        <v>-34.879999999999995</v>
      </c>
      <c r="X11" s="3">
        <f t="shared" si="29"/>
        <v>-34.879999999999995</v>
      </c>
      <c r="Y11" s="3">
        <f t="shared" si="30"/>
        <v>0</v>
      </c>
      <c r="Z11" s="3">
        <f t="shared" si="31"/>
        <v>-34.879999999999995</v>
      </c>
    </row>
    <row r="12" spans="1:26" x14ac:dyDescent="0.25">
      <c r="A12">
        <v>201803</v>
      </c>
      <c r="B12">
        <v>96</v>
      </c>
      <c r="C12" s="1">
        <v>-33.880000000000003</v>
      </c>
      <c r="D12" s="1">
        <v>-10.88</v>
      </c>
      <c r="E12" s="1">
        <v>33.869999999999997</v>
      </c>
      <c r="F12" s="1">
        <v>0</v>
      </c>
      <c r="G12" s="1">
        <v>-10.89</v>
      </c>
      <c r="I12" s="5">
        <f t="shared" si="16"/>
        <v>6.2399999999999949</v>
      </c>
      <c r="J12" s="9">
        <f t="shared" si="17"/>
        <v>-48.36</v>
      </c>
      <c r="K12" s="9">
        <f t="shared" si="18"/>
        <v>-10.88</v>
      </c>
      <c r="L12" s="9">
        <f t="shared" si="19"/>
        <v>-59.24</v>
      </c>
      <c r="M12" s="5">
        <f t="shared" si="20"/>
        <v>54.599999999999994</v>
      </c>
      <c r="N12" s="5">
        <f t="shared" si="21"/>
        <v>33.869999999999997</v>
      </c>
      <c r="O12" s="5">
        <f t="shared" si="22"/>
        <v>88.47</v>
      </c>
      <c r="P12" s="5">
        <f t="shared" si="23"/>
        <v>0</v>
      </c>
      <c r="Q12" s="9">
        <f t="shared" si="9"/>
        <v>-10.88</v>
      </c>
      <c r="R12" s="5">
        <f t="shared" si="24"/>
        <v>0</v>
      </c>
      <c r="S12" s="11">
        <f t="shared" si="0"/>
        <v>0</v>
      </c>
      <c r="T12" s="5">
        <f t="shared" si="25"/>
        <v>6.2399999999999949</v>
      </c>
      <c r="U12" s="5">
        <f t="shared" si="26"/>
        <v>22.989999999999995</v>
      </c>
      <c r="V12" s="5">
        <f t="shared" si="27"/>
        <v>29.229999999999997</v>
      </c>
      <c r="W12" s="5">
        <f t="shared" si="28"/>
        <v>-11.89</v>
      </c>
      <c r="X12" s="3">
        <f t="shared" si="29"/>
        <v>-11.89</v>
      </c>
      <c r="Y12" s="3">
        <f t="shared" si="30"/>
        <v>0</v>
      </c>
      <c r="Z12" s="3">
        <f t="shared" si="31"/>
        <v>-11.89</v>
      </c>
    </row>
    <row r="13" spans="1:26" x14ac:dyDescent="0.25">
      <c r="A13">
        <v>201804</v>
      </c>
      <c r="B13">
        <v>96</v>
      </c>
      <c r="C13" s="1">
        <v>-10.89</v>
      </c>
      <c r="D13" s="1">
        <v>0</v>
      </c>
      <c r="E13" s="1">
        <v>10.88</v>
      </c>
      <c r="F13" s="1">
        <v>0</v>
      </c>
      <c r="G13" s="1">
        <v>-0.01</v>
      </c>
      <c r="I13" s="5">
        <f t="shared" si="16"/>
        <v>29.229999999999997</v>
      </c>
      <c r="J13" s="9">
        <f t="shared" si="17"/>
        <v>-59.24</v>
      </c>
      <c r="K13" s="9">
        <f t="shared" si="18"/>
        <v>0</v>
      </c>
      <c r="L13" s="9">
        <f t="shared" si="19"/>
        <v>-59.24</v>
      </c>
      <c r="M13" s="5">
        <f t="shared" si="20"/>
        <v>88.47</v>
      </c>
      <c r="N13" s="5">
        <f t="shared" si="21"/>
        <v>10.88</v>
      </c>
      <c r="O13" s="5">
        <f t="shared" si="22"/>
        <v>99.35</v>
      </c>
      <c r="P13" s="5">
        <f t="shared" si="23"/>
        <v>0</v>
      </c>
      <c r="Q13" s="9">
        <f t="shared" si="9"/>
        <v>0</v>
      </c>
      <c r="R13" s="5">
        <f t="shared" si="24"/>
        <v>0</v>
      </c>
      <c r="S13" s="11">
        <f t="shared" si="0"/>
        <v>0</v>
      </c>
      <c r="T13" s="5">
        <f t="shared" si="25"/>
        <v>29.229999999999997</v>
      </c>
      <c r="U13" s="5">
        <f t="shared" si="26"/>
        <v>10.88</v>
      </c>
      <c r="V13" s="5">
        <f t="shared" si="27"/>
        <v>40.109999999999992</v>
      </c>
      <c r="W13" s="5">
        <f t="shared" si="28"/>
        <v>-1.0099999999999998</v>
      </c>
      <c r="X13" s="3">
        <f t="shared" si="29"/>
        <v>-1.0099999999999998</v>
      </c>
      <c r="Y13" s="3">
        <f t="shared" si="30"/>
        <v>0</v>
      </c>
      <c r="Z13" s="3">
        <f t="shared" si="31"/>
        <v>-1.0099999999999998</v>
      </c>
    </row>
    <row r="14" spans="1:26" x14ac:dyDescent="0.25">
      <c r="A14">
        <v>201805</v>
      </c>
      <c r="B14">
        <v>96</v>
      </c>
      <c r="C14" s="1">
        <v>-0.01</v>
      </c>
      <c r="D14" s="1">
        <v>0</v>
      </c>
      <c r="E14" s="1">
        <v>0</v>
      </c>
      <c r="F14" s="1">
        <v>0</v>
      </c>
      <c r="G14" s="1">
        <v>-0.01</v>
      </c>
      <c r="I14" s="5">
        <f t="shared" si="16"/>
        <v>40.109999999999992</v>
      </c>
      <c r="J14" s="9">
        <f t="shared" si="17"/>
        <v>-59.24</v>
      </c>
      <c r="K14" s="9">
        <f t="shared" si="18"/>
        <v>0</v>
      </c>
      <c r="L14" s="9">
        <f t="shared" si="19"/>
        <v>-59.24</v>
      </c>
      <c r="M14" s="5">
        <f t="shared" si="20"/>
        <v>99.35</v>
      </c>
      <c r="N14" s="5">
        <f t="shared" si="21"/>
        <v>0</v>
      </c>
      <c r="O14" s="5">
        <f t="shared" si="22"/>
        <v>99.35</v>
      </c>
      <c r="P14" s="5">
        <f t="shared" si="23"/>
        <v>0</v>
      </c>
      <c r="Q14" s="9">
        <f t="shared" si="9"/>
        <v>0</v>
      </c>
      <c r="R14" s="5">
        <f t="shared" si="24"/>
        <v>0</v>
      </c>
      <c r="S14" s="11">
        <f t="shared" si="0"/>
        <v>0</v>
      </c>
      <c r="T14" s="5">
        <f t="shared" si="25"/>
        <v>40.109999999999992</v>
      </c>
      <c r="U14" s="5">
        <f t="shared" si="26"/>
        <v>0</v>
      </c>
      <c r="V14" s="5">
        <f t="shared" si="27"/>
        <v>40.109999999999992</v>
      </c>
      <c r="W14" s="5">
        <f t="shared" si="28"/>
        <v>-1.0099999999999998</v>
      </c>
      <c r="X14" s="3">
        <f t="shared" si="29"/>
        <v>-1.0099999999999998</v>
      </c>
      <c r="Y14" s="3">
        <f t="shared" si="30"/>
        <v>0</v>
      </c>
      <c r="Z14" s="3">
        <f t="shared" si="31"/>
        <v>-1.0099999999999998</v>
      </c>
    </row>
    <row r="15" spans="1:26" x14ac:dyDescent="0.25">
      <c r="A15">
        <v>201806</v>
      </c>
      <c r="B15">
        <v>96</v>
      </c>
      <c r="C15" s="1">
        <v>-0.01</v>
      </c>
      <c r="D15" s="1">
        <v>-42.32</v>
      </c>
      <c r="E15" s="1">
        <v>0</v>
      </c>
      <c r="F15" s="1">
        <v>2.41</v>
      </c>
      <c r="G15" s="1">
        <v>-39.92</v>
      </c>
      <c r="I15" s="5">
        <f t="shared" si="16"/>
        <v>40.109999999999992</v>
      </c>
      <c r="J15" s="9">
        <f t="shared" si="17"/>
        <v>-59.24</v>
      </c>
      <c r="K15" s="9">
        <f t="shared" si="18"/>
        <v>-42.32</v>
      </c>
      <c r="L15" s="9">
        <f t="shared" si="19"/>
        <v>-101.56</v>
      </c>
      <c r="M15" s="5">
        <f t="shared" si="20"/>
        <v>99.35</v>
      </c>
      <c r="N15" s="5">
        <f t="shared" si="21"/>
        <v>0</v>
      </c>
      <c r="O15" s="5">
        <f t="shared" si="22"/>
        <v>99.35</v>
      </c>
      <c r="P15" s="5">
        <f t="shared" si="23"/>
        <v>0</v>
      </c>
      <c r="Q15" s="9">
        <f t="shared" si="9"/>
        <v>-42.32</v>
      </c>
      <c r="R15" s="5">
        <f t="shared" si="24"/>
        <v>2.41</v>
      </c>
      <c r="S15" s="11">
        <f t="shared" si="0"/>
        <v>0</v>
      </c>
      <c r="T15" s="5">
        <f t="shared" si="25"/>
        <v>40.109999999999992</v>
      </c>
      <c r="U15" s="5">
        <f t="shared" si="26"/>
        <v>-39.909999999999997</v>
      </c>
      <c r="V15" s="5">
        <f t="shared" si="27"/>
        <v>-2.210000000000008</v>
      </c>
      <c r="W15" s="5">
        <f t="shared" si="28"/>
        <v>-40.919999999999995</v>
      </c>
      <c r="X15" s="3">
        <f t="shared" si="29"/>
        <v>-40.919999999999995</v>
      </c>
      <c r="Y15" s="3">
        <f t="shared" si="30"/>
        <v>0</v>
      </c>
      <c r="Z15" s="3">
        <f t="shared" si="31"/>
        <v>-40.919999999999995</v>
      </c>
    </row>
    <row r="16" spans="1:26" x14ac:dyDescent="0.25">
      <c r="A16">
        <v>201807</v>
      </c>
      <c r="B16">
        <v>96</v>
      </c>
      <c r="C16" s="1">
        <v>-39.92</v>
      </c>
      <c r="D16" s="1">
        <v>-8.4600000000000009</v>
      </c>
      <c r="E16" s="1">
        <v>39.909999999999997</v>
      </c>
      <c r="F16" s="1">
        <v>0</v>
      </c>
      <c r="G16" s="1">
        <v>-8.4700000000000006</v>
      </c>
      <c r="I16" s="5">
        <f t="shared" si="16"/>
        <v>-2.210000000000008</v>
      </c>
      <c r="J16" s="9">
        <f t="shared" si="17"/>
        <v>-101.56</v>
      </c>
      <c r="K16" s="9">
        <f t="shared" si="18"/>
        <v>-8.4600000000000009</v>
      </c>
      <c r="L16" s="9">
        <f t="shared" si="19"/>
        <v>-110.02000000000001</v>
      </c>
      <c r="M16" s="5">
        <f t="shared" si="20"/>
        <v>99.35</v>
      </c>
      <c r="N16" s="5">
        <f t="shared" si="21"/>
        <v>39.909999999999997</v>
      </c>
      <c r="O16" s="5">
        <f t="shared" si="22"/>
        <v>139.26</v>
      </c>
      <c r="P16" s="5">
        <f t="shared" si="23"/>
        <v>0</v>
      </c>
      <c r="Q16" s="9">
        <f t="shared" si="9"/>
        <v>-8.4600000000000009</v>
      </c>
      <c r="R16" s="5">
        <f t="shared" si="24"/>
        <v>0</v>
      </c>
      <c r="S16" s="11">
        <f t="shared" si="0"/>
        <v>0</v>
      </c>
      <c r="T16" s="5">
        <f t="shared" si="25"/>
        <v>-2.210000000000008</v>
      </c>
      <c r="U16" s="5">
        <f t="shared" si="26"/>
        <v>31.449999999999996</v>
      </c>
      <c r="V16" s="5">
        <f t="shared" si="27"/>
        <v>29.239999999999981</v>
      </c>
      <c r="W16" s="5">
        <f t="shared" si="28"/>
        <v>-9.4699999999999989</v>
      </c>
      <c r="X16" s="3">
        <f t="shared" si="29"/>
        <v>-9.4699999999999989</v>
      </c>
      <c r="Y16" s="3">
        <f t="shared" si="30"/>
        <v>0</v>
      </c>
      <c r="Z16" s="3">
        <f t="shared" si="31"/>
        <v>-9.4699999999999989</v>
      </c>
    </row>
    <row r="17" spans="1:26" x14ac:dyDescent="0.25">
      <c r="A17">
        <v>201808</v>
      </c>
      <c r="B17">
        <v>96</v>
      </c>
      <c r="C17" s="1">
        <v>-8.4700000000000006</v>
      </c>
      <c r="D17" s="1">
        <v>-8.4600000000000009</v>
      </c>
      <c r="E17" s="1">
        <v>8.4600000000000009</v>
      </c>
      <c r="F17" s="1">
        <v>0</v>
      </c>
      <c r="G17" s="1">
        <v>-8.4700000000000006</v>
      </c>
      <c r="I17" s="5">
        <f t="shared" si="16"/>
        <v>29.239999999999981</v>
      </c>
      <c r="J17" s="9">
        <f t="shared" si="17"/>
        <v>-110.02000000000001</v>
      </c>
      <c r="K17" s="9">
        <f t="shared" si="18"/>
        <v>-8.4600000000000009</v>
      </c>
      <c r="L17" s="9">
        <f t="shared" si="19"/>
        <v>-118.48000000000002</v>
      </c>
      <c r="M17" s="5">
        <f t="shared" si="20"/>
        <v>139.26</v>
      </c>
      <c r="N17" s="5">
        <f t="shared" si="21"/>
        <v>8.4600000000000009</v>
      </c>
      <c r="O17" s="5">
        <f t="shared" si="22"/>
        <v>147.72</v>
      </c>
      <c r="P17" s="5">
        <f t="shared" si="23"/>
        <v>0</v>
      </c>
      <c r="Q17" s="9">
        <f t="shared" si="9"/>
        <v>-8.4600000000000009</v>
      </c>
      <c r="R17" s="5">
        <f t="shared" si="24"/>
        <v>0</v>
      </c>
      <c r="S17" s="11">
        <f t="shared" si="0"/>
        <v>0</v>
      </c>
      <c r="T17" s="5">
        <f t="shared" si="25"/>
        <v>29.239999999999981</v>
      </c>
      <c r="U17" s="5">
        <f t="shared" si="26"/>
        <v>0</v>
      </c>
      <c r="V17" s="5">
        <f t="shared" si="27"/>
        <v>29.239999999999981</v>
      </c>
      <c r="W17" s="5">
        <f t="shared" si="28"/>
        <v>-9.4699999999999989</v>
      </c>
      <c r="X17" s="3">
        <f t="shared" si="29"/>
        <v>-9.4699999999999989</v>
      </c>
      <c r="Y17" s="3">
        <f t="shared" si="30"/>
        <v>0</v>
      </c>
      <c r="Z17" s="3">
        <f t="shared" si="31"/>
        <v>-9.4699999999999989</v>
      </c>
    </row>
    <row r="18" spans="1:26" x14ac:dyDescent="0.25">
      <c r="A18">
        <v>201809</v>
      </c>
      <c r="B18">
        <v>96</v>
      </c>
      <c r="C18" s="1">
        <v>-8.4700000000000006</v>
      </c>
      <c r="D18" s="1">
        <v>0</v>
      </c>
      <c r="E18" s="1">
        <v>8.4600000000000009</v>
      </c>
      <c r="F18" s="1">
        <v>0</v>
      </c>
      <c r="G18" s="1">
        <v>-0.01</v>
      </c>
      <c r="I18" s="5">
        <f t="shared" si="16"/>
        <v>29.239999999999981</v>
      </c>
      <c r="J18" s="9">
        <f t="shared" si="17"/>
        <v>-118.48000000000002</v>
      </c>
      <c r="K18" s="9">
        <f t="shared" si="18"/>
        <v>0</v>
      </c>
      <c r="L18" s="9">
        <f t="shared" si="19"/>
        <v>-118.48000000000002</v>
      </c>
      <c r="M18" s="5">
        <f t="shared" si="20"/>
        <v>147.72</v>
      </c>
      <c r="N18" s="5">
        <f t="shared" si="21"/>
        <v>8.4600000000000009</v>
      </c>
      <c r="O18" s="5">
        <f t="shared" si="22"/>
        <v>156.18</v>
      </c>
      <c r="P18" s="5">
        <f t="shared" si="23"/>
        <v>0</v>
      </c>
      <c r="Q18" s="9">
        <f t="shared" si="9"/>
        <v>0</v>
      </c>
      <c r="R18" s="5">
        <f t="shared" si="24"/>
        <v>0</v>
      </c>
      <c r="S18" s="11">
        <f t="shared" si="0"/>
        <v>0</v>
      </c>
      <c r="T18" s="5">
        <f t="shared" si="25"/>
        <v>29.239999999999981</v>
      </c>
      <c r="U18" s="5">
        <f t="shared" si="26"/>
        <v>8.4600000000000009</v>
      </c>
      <c r="V18" s="5">
        <f t="shared" si="27"/>
        <v>37.699999999999989</v>
      </c>
      <c r="W18" s="5">
        <f t="shared" si="28"/>
        <v>-1.009999999999998</v>
      </c>
      <c r="X18" s="3">
        <f t="shared" si="29"/>
        <v>-1.009999999999998</v>
      </c>
      <c r="Y18" s="3">
        <f t="shared" si="30"/>
        <v>0</v>
      </c>
      <c r="Z18" s="3">
        <f t="shared" si="31"/>
        <v>-1.009999999999998</v>
      </c>
    </row>
    <row r="19" spans="1:26" x14ac:dyDescent="0.25">
      <c r="A19">
        <v>201810</v>
      </c>
      <c r="B19">
        <v>96</v>
      </c>
      <c r="C19" s="1">
        <v>-0.01</v>
      </c>
      <c r="D19" s="1">
        <v>-31.41</v>
      </c>
      <c r="E19" s="1">
        <v>0</v>
      </c>
      <c r="F19" s="1">
        <v>0</v>
      </c>
      <c r="G19" s="1">
        <v>-31.42</v>
      </c>
      <c r="I19" s="5">
        <f t="shared" si="16"/>
        <v>37.699999999999989</v>
      </c>
      <c r="J19" s="9">
        <f t="shared" si="17"/>
        <v>-118.48000000000002</v>
      </c>
      <c r="K19" s="9">
        <f t="shared" si="18"/>
        <v>-31.41</v>
      </c>
      <c r="L19" s="9">
        <f t="shared" si="19"/>
        <v>-149.89000000000001</v>
      </c>
      <c r="M19" s="5">
        <f t="shared" si="20"/>
        <v>156.18</v>
      </c>
      <c r="N19" s="5">
        <f t="shared" si="21"/>
        <v>0</v>
      </c>
      <c r="O19" s="5">
        <f t="shared" si="22"/>
        <v>156.18</v>
      </c>
      <c r="P19" s="5">
        <f t="shared" si="23"/>
        <v>0</v>
      </c>
      <c r="Q19" s="9">
        <f t="shared" si="9"/>
        <v>-31.41</v>
      </c>
      <c r="R19" s="5">
        <f t="shared" si="24"/>
        <v>0</v>
      </c>
      <c r="S19" s="11">
        <f t="shared" si="0"/>
        <v>0</v>
      </c>
      <c r="T19" s="5">
        <f t="shared" si="25"/>
        <v>37.699999999999989</v>
      </c>
      <c r="U19" s="5">
        <f t="shared" si="26"/>
        <v>-31.41</v>
      </c>
      <c r="V19" s="5">
        <f t="shared" si="27"/>
        <v>6.289999999999992</v>
      </c>
      <c r="W19" s="5">
        <f t="shared" si="28"/>
        <v>-32.42</v>
      </c>
      <c r="X19" s="3">
        <f t="shared" si="29"/>
        <v>-32.42</v>
      </c>
      <c r="Y19" s="3">
        <f t="shared" si="30"/>
        <v>0</v>
      </c>
      <c r="Z19" s="3">
        <f t="shared" si="31"/>
        <v>-32.42</v>
      </c>
    </row>
    <row r="20" spans="1:26" x14ac:dyDescent="0.25">
      <c r="A20">
        <v>201811</v>
      </c>
      <c r="B20">
        <v>96</v>
      </c>
      <c r="C20" s="1">
        <v>-31.42</v>
      </c>
      <c r="D20" s="1">
        <v>-3.61</v>
      </c>
      <c r="E20" s="1">
        <v>35.01</v>
      </c>
      <c r="F20" s="1">
        <v>0</v>
      </c>
      <c r="G20" s="1">
        <v>-0.02</v>
      </c>
      <c r="I20" s="5">
        <f t="shared" si="16"/>
        <v>6.289999999999992</v>
      </c>
      <c r="J20" s="9">
        <f t="shared" si="17"/>
        <v>-149.89000000000001</v>
      </c>
      <c r="K20" s="9">
        <f t="shared" si="18"/>
        <v>-3.61</v>
      </c>
      <c r="L20" s="9">
        <f t="shared" si="19"/>
        <v>-153.50000000000003</v>
      </c>
      <c r="M20" s="5">
        <f t="shared" si="20"/>
        <v>156.18</v>
      </c>
      <c r="N20" s="5">
        <f t="shared" si="21"/>
        <v>35.01</v>
      </c>
      <c r="O20" s="5">
        <f t="shared" si="22"/>
        <v>191.19</v>
      </c>
      <c r="P20" s="5">
        <f t="shared" si="23"/>
        <v>0</v>
      </c>
      <c r="Q20" s="9">
        <f t="shared" si="9"/>
        <v>-3.61</v>
      </c>
      <c r="R20" s="5">
        <f t="shared" si="24"/>
        <v>0</v>
      </c>
      <c r="S20" s="11">
        <f t="shared" si="0"/>
        <v>0</v>
      </c>
      <c r="T20" s="5">
        <f t="shared" si="25"/>
        <v>6.289999999999992</v>
      </c>
      <c r="U20" s="5">
        <f t="shared" si="26"/>
        <v>31.4</v>
      </c>
      <c r="V20" s="5">
        <f t="shared" si="27"/>
        <v>37.689999999999969</v>
      </c>
      <c r="W20" s="5">
        <f t="shared" si="28"/>
        <v>-1.0200000000000031</v>
      </c>
      <c r="X20" s="3">
        <f t="shared" si="29"/>
        <v>-1.0200000000000031</v>
      </c>
      <c r="Y20" s="3">
        <f t="shared" si="30"/>
        <v>0</v>
      </c>
      <c r="Z20" s="3">
        <f t="shared" si="31"/>
        <v>-1.0200000000000031</v>
      </c>
    </row>
    <row r="21" spans="1:26" x14ac:dyDescent="0.25">
      <c r="A21">
        <v>201812</v>
      </c>
      <c r="B21">
        <v>96</v>
      </c>
      <c r="C21" s="1">
        <v>-0.02</v>
      </c>
      <c r="D21" s="1">
        <v>-15.71</v>
      </c>
      <c r="E21" s="1">
        <v>1.2</v>
      </c>
      <c r="F21" s="1">
        <v>13.31</v>
      </c>
      <c r="G21" s="1">
        <v>-1.22</v>
      </c>
      <c r="I21" s="5">
        <f t="shared" si="16"/>
        <v>37.689999999999969</v>
      </c>
      <c r="J21" s="9">
        <f t="shared" si="17"/>
        <v>-153.50000000000003</v>
      </c>
      <c r="K21" s="9">
        <f t="shared" si="18"/>
        <v>-15.71</v>
      </c>
      <c r="L21" s="9">
        <f t="shared" si="19"/>
        <v>-169.21000000000004</v>
      </c>
      <c r="M21" s="5">
        <f t="shared" si="20"/>
        <v>191.19</v>
      </c>
      <c r="N21" s="5">
        <f t="shared" si="21"/>
        <v>1.2</v>
      </c>
      <c r="O21" s="5">
        <f t="shared" si="22"/>
        <v>192.39</v>
      </c>
      <c r="P21" s="5">
        <f t="shared" si="23"/>
        <v>0</v>
      </c>
      <c r="Q21" s="9">
        <f t="shared" si="9"/>
        <v>-15.71</v>
      </c>
      <c r="R21" s="5">
        <f t="shared" si="24"/>
        <v>13.31</v>
      </c>
      <c r="S21" s="11">
        <f>IF(SUM(P21:R21)&lt;0,0,SUM(P21:R21))</f>
        <v>0</v>
      </c>
      <c r="T21" s="5">
        <f t="shared" si="25"/>
        <v>37.689999999999969</v>
      </c>
      <c r="U21" s="5">
        <f t="shared" si="26"/>
        <v>-1.2000000000000011</v>
      </c>
      <c r="V21" s="5">
        <f t="shared" si="27"/>
        <v>23.17999999999995</v>
      </c>
      <c r="W21" s="5">
        <f t="shared" si="28"/>
        <v>-2.2200000000000042</v>
      </c>
      <c r="X21" s="3">
        <f t="shared" si="29"/>
        <v>-2.2200000000000042</v>
      </c>
      <c r="Y21" s="3">
        <f t="shared" si="30"/>
        <v>0</v>
      </c>
      <c r="Z21" s="3">
        <f t="shared" si="31"/>
        <v>-2.2200000000000042</v>
      </c>
    </row>
  </sheetData>
  <mergeCells count="5">
    <mergeCell ref="J1:L1"/>
    <mergeCell ref="M1:O1"/>
    <mergeCell ref="P1:S1"/>
    <mergeCell ref="T1:V1"/>
    <mergeCell ref="X1:Z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BFCD-8031-4A7C-922D-742556AA4808}">
  <sheetPr>
    <tabColor rgb="FFFFC000"/>
  </sheetPr>
  <dimension ref="A1:Z50"/>
  <sheetViews>
    <sheetView topLeftCell="C1" zoomScale="70" zoomScaleNormal="70" workbookViewId="0">
      <pane ySplit="2" topLeftCell="A15" activePane="bottomLeft" state="frozen"/>
      <selection pane="bottomLeft" activeCell="Z2" sqref="Z2"/>
    </sheetView>
  </sheetViews>
  <sheetFormatPr defaultRowHeight="15" x14ac:dyDescent="0.25"/>
  <cols>
    <col min="1" max="1" width="12" bestFit="1" customWidth="1"/>
    <col min="2" max="2" width="8.7109375" bestFit="1" customWidth="1"/>
    <col min="3" max="3" width="20" style="1" bestFit="1" customWidth="1"/>
    <col min="4" max="4" width="8.42578125" style="1" bestFit="1" customWidth="1"/>
    <col min="5" max="5" width="9.7109375" style="1" bestFit="1" customWidth="1"/>
    <col min="6" max="6" width="10.5703125" style="1" bestFit="1" customWidth="1"/>
    <col min="7" max="7" width="22.42578125" style="1" bestFit="1" customWidth="1"/>
    <col min="8" max="8" width="19.42578125" customWidth="1"/>
    <col min="9" max="9" width="17.140625" style="1" bestFit="1" customWidth="1"/>
    <col min="10" max="12" width="13.140625" style="1" customWidth="1"/>
    <col min="13" max="16" width="9.140625" style="1"/>
    <col min="17" max="17" width="19.7109375" style="1" bestFit="1" customWidth="1"/>
    <col min="18" max="20" width="9.140625" style="1"/>
    <col min="21" max="21" width="8.7109375" style="1" bestFit="1" customWidth="1"/>
    <col min="22" max="22" width="11.42578125" style="1" bestFit="1" customWidth="1"/>
    <col min="23" max="23" width="22" bestFit="1" customWidth="1"/>
    <col min="24" max="24" width="12.85546875" bestFit="1" customWidth="1"/>
    <col min="25" max="25" width="13" bestFit="1" customWidth="1"/>
    <col min="26" max="26" width="10.7109375" bestFit="1" customWidth="1"/>
  </cols>
  <sheetData>
    <row r="1" spans="1:26" x14ac:dyDescent="0.25">
      <c r="I1" s="7" t="str">
        <f>"Customernr. "&amp;B3</f>
        <v>Customernr. 181</v>
      </c>
      <c r="J1" s="26" t="s">
        <v>12</v>
      </c>
      <c r="K1" s="26"/>
      <c r="L1" s="26"/>
      <c r="M1" s="22" t="s">
        <v>9</v>
      </c>
      <c r="N1" s="22"/>
      <c r="O1" s="22"/>
      <c r="P1" s="23" t="s">
        <v>10</v>
      </c>
      <c r="Q1" s="24"/>
      <c r="R1" s="24"/>
      <c r="S1" s="25"/>
      <c r="T1" s="23" t="s">
        <v>18</v>
      </c>
      <c r="U1" s="24"/>
      <c r="V1" s="25"/>
      <c r="W1" s="14" t="s">
        <v>17</v>
      </c>
      <c r="X1" s="15" t="s">
        <v>16</v>
      </c>
      <c r="Y1" s="16"/>
      <c r="Z1" s="17"/>
    </row>
    <row r="2" spans="1:2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7" t="s">
        <v>11</v>
      </c>
      <c r="J2" s="9" t="s">
        <v>14</v>
      </c>
      <c r="K2" s="9" t="s">
        <v>7</v>
      </c>
      <c r="L2" s="9" t="s">
        <v>15</v>
      </c>
      <c r="M2" s="5" t="s">
        <v>14</v>
      </c>
      <c r="N2" s="5" t="s">
        <v>7</v>
      </c>
      <c r="O2" s="5" t="s">
        <v>15</v>
      </c>
      <c r="P2" s="5" t="s">
        <v>14</v>
      </c>
      <c r="Q2" s="9" t="s">
        <v>19</v>
      </c>
      <c r="R2" s="5" t="s">
        <v>7</v>
      </c>
      <c r="S2" s="11" t="s">
        <v>15</v>
      </c>
      <c r="T2" s="5" t="s">
        <v>14</v>
      </c>
      <c r="U2" s="5" t="s">
        <v>7</v>
      </c>
      <c r="V2" s="5" t="s">
        <v>15</v>
      </c>
      <c r="W2" s="5" t="s">
        <v>8</v>
      </c>
      <c r="X2" s="2" t="s">
        <v>9</v>
      </c>
      <c r="Y2" s="2" t="s">
        <v>10</v>
      </c>
      <c r="Z2" s="2" t="s">
        <v>21</v>
      </c>
    </row>
    <row r="3" spans="1:26" x14ac:dyDescent="0.25">
      <c r="A3" s="12">
        <v>201501</v>
      </c>
      <c r="B3" s="12">
        <v>181</v>
      </c>
      <c r="C3" s="13">
        <v>-0.62</v>
      </c>
      <c r="D3" s="13">
        <v>0</v>
      </c>
      <c r="E3" s="13">
        <v>0</v>
      </c>
      <c r="F3" s="13">
        <v>0</v>
      </c>
      <c r="G3" s="13">
        <v>-0.62</v>
      </c>
      <c r="I3" s="5"/>
      <c r="J3" s="9"/>
      <c r="K3" s="9"/>
      <c r="L3" s="9"/>
      <c r="M3" s="5"/>
      <c r="N3" s="5"/>
      <c r="O3" s="5"/>
      <c r="P3" s="5"/>
      <c r="Q3" s="9">
        <f t="shared" ref="Q3:Q8" si="0">IF(K3&lt;0,K3,0)</f>
        <v>0</v>
      </c>
      <c r="R3" s="5"/>
      <c r="S3" s="11">
        <f t="shared" ref="S3:S21" si="1">IF(SUM(P3:R3)&lt;0,0,SUM(P3:R3))</f>
        <v>0</v>
      </c>
      <c r="T3" s="5"/>
      <c r="U3" s="5"/>
      <c r="W3" s="5">
        <f>G3</f>
        <v>-0.62</v>
      </c>
      <c r="X3" s="3">
        <f>IF(AND((S3-W3)&gt;0,W3&gt;0),0,W3)</f>
        <v>-0.62</v>
      </c>
      <c r="Y3" s="3">
        <f t="shared" ref="Y3:Y21" si="2">IF(AND((S3-W3)&gt;0,W3&gt;0),W3,0)</f>
        <v>0</v>
      </c>
      <c r="Z3" s="3">
        <f>SUM(X3:Y3)</f>
        <v>-0.62</v>
      </c>
    </row>
    <row r="4" spans="1:26" x14ac:dyDescent="0.25">
      <c r="A4" s="12">
        <v>201502</v>
      </c>
      <c r="B4" s="12">
        <v>181</v>
      </c>
      <c r="C4" s="13">
        <v>-0.62</v>
      </c>
      <c r="D4" s="13">
        <v>0</v>
      </c>
      <c r="E4" s="13">
        <v>0</v>
      </c>
      <c r="F4" s="13">
        <v>0</v>
      </c>
      <c r="G4" s="13">
        <v>-0.62</v>
      </c>
      <c r="I4" s="5">
        <f>W3</f>
        <v>-0.62</v>
      </c>
      <c r="J4" s="9">
        <f>L3</f>
        <v>0</v>
      </c>
      <c r="K4" s="9">
        <f>D4</f>
        <v>0</v>
      </c>
      <c r="L4" s="9">
        <f>SUM(J4:K4)</f>
        <v>0</v>
      </c>
      <c r="M4" s="6">
        <f>O3</f>
        <v>0</v>
      </c>
      <c r="N4" s="6">
        <f>E4</f>
        <v>0</v>
      </c>
      <c r="O4" s="6">
        <f>SUM(M4:N4)</f>
        <v>0</v>
      </c>
      <c r="P4" s="6">
        <f t="shared" ref="P4:P21" si="3">S3</f>
        <v>0</v>
      </c>
      <c r="Q4" s="9">
        <f t="shared" si="0"/>
        <v>0</v>
      </c>
      <c r="R4" s="5">
        <f t="shared" ref="R4:R21" si="4">F4</f>
        <v>0</v>
      </c>
      <c r="S4" s="11">
        <f t="shared" si="1"/>
        <v>0</v>
      </c>
      <c r="T4" s="5">
        <f t="shared" ref="T4:T21" si="5">J4+M4+P4</f>
        <v>0</v>
      </c>
      <c r="U4" s="5">
        <f t="shared" ref="U4:V19" si="6">SUM(K4,N4,R4)</f>
        <v>0</v>
      </c>
      <c r="V4" s="5">
        <f t="shared" si="6"/>
        <v>0</v>
      </c>
      <c r="W4" s="5">
        <f>W3+U4</f>
        <v>-0.62</v>
      </c>
      <c r="X4" s="3">
        <f t="shared" ref="X4:X21" si="7">IF(AND((S4-W4)&gt;0,W4&gt;0),0,W4)</f>
        <v>-0.62</v>
      </c>
      <c r="Y4" s="3">
        <f t="shared" si="2"/>
        <v>0</v>
      </c>
      <c r="Z4" s="3">
        <f t="shared" ref="Z4:Z21" si="8">SUM(X4:Y4)</f>
        <v>-0.62</v>
      </c>
    </row>
    <row r="5" spans="1:26" x14ac:dyDescent="0.25">
      <c r="A5">
        <v>201503</v>
      </c>
      <c r="B5">
        <v>181</v>
      </c>
      <c r="C5" s="1">
        <v>-0.62</v>
      </c>
      <c r="D5" s="1">
        <v>0</v>
      </c>
      <c r="E5" s="1">
        <v>0</v>
      </c>
      <c r="F5" s="1">
        <v>0</v>
      </c>
      <c r="G5" s="1">
        <v>-0.62</v>
      </c>
      <c r="I5" s="5">
        <f>V4</f>
        <v>0</v>
      </c>
      <c r="J5" s="9">
        <f t="shared" ref="J5:J21" si="9">L4</f>
        <v>0</v>
      </c>
      <c r="K5" s="9">
        <f>D5</f>
        <v>0</v>
      </c>
      <c r="L5" s="9">
        <f>SUM(J5:K5)</f>
        <v>0</v>
      </c>
      <c r="M5" s="5">
        <f>O4</f>
        <v>0</v>
      </c>
      <c r="N5" s="5">
        <f>E5</f>
        <v>0</v>
      </c>
      <c r="O5" s="5">
        <f>SUM(M5:N5)</f>
        <v>0</v>
      </c>
      <c r="P5" s="5">
        <f t="shared" si="3"/>
        <v>0</v>
      </c>
      <c r="Q5" s="9">
        <f t="shared" si="0"/>
        <v>0</v>
      </c>
      <c r="R5" s="5">
        <f t="shared" si="4"/>
        <v>0</v>
      </c>
      <c r="S5" s="11">
        <f t="shared" si="1"/>
        <v>0</v>
      </c>
      <c r="T5" s="5">
        <f t="shared" si="5"/>
        <v>0</v>
      </c>
      <c r="U5" s="5">
        <f t="shared" si="6"/>
        <v>0</v>
      </c>
      <c r="V5" s="5">
        <f t="shared" si="6"/>
        <v>0</v>
      </c>
      <c r="W5" s="5">
        <f t="shared" ref="W5:W21" si="10">W4+U5</f>
        <v>-0.62</v>
      </c>
      <c r="X5" s="3">
        <f t="shared" si="7"/>
        <v>-0.62</v>
      </c>
      <c r="Y5" s="3">
        <f t="shared" si="2"/>
        <v>0</v>
      </c>
      <c r="Z5" s="3">
        <f t="shared" si="8"/>
        <v>-0.62</v>
      </c>
    </row>
    <row r="6" spans="1:26" x14ac:dyDescent="0.25">
      <c r="A6">
        <v>201504</v>
      </c>
      <c r="B6">
        <v>181</v>
      </c>
      <c r="C6" s="1">
        <v>-0.62</v>
      </c>
      <c r="D6" s="1">
        <v>0</v>
      </c>
      <c r="E6" s="1">
        <v>0</v>
      </c>
      <c r="F6" s="1">
        <v>0</v>
      </c>
      <c r="G6" s="1">
        <v>-0.62</v>
      </c>
      <c r="I6" s="5">
        <f>V5</f>
        <v>0</v>
      </c>
      <c r="J6" s="9">
        <f t="shared" si="9"/>
        <v>0</v>
      </c>
      <c r="K6" s="9">
        <f t="shared" ref="K6:K21" si="11">D6</f>
        <v>0</v>
      </c>
      <c r="L6" s="9">
        <f t="shared" ref="L6:L21" si="12">SUM(J6:K6)</f>
        <v>0</v>
      </c>
      <c r="M6" s="5">
        <f t="shared" ref="M6:M21" si="13">O5</f>
        <v>0</v>
      </c>
      <c r="N6" s="5">
        <f t="shared" ref="N6:N21" si="14">E6</f>
        <v>0</v>
      </c>
      <c r="O6" s="5">
        <f t="shared" ref="O6:O21" si="15">SUM(M6:N6)</f>
        <v>0</v>
      </c>
      <c r="P6" s="5">
        <f t="shared" si="3"/>
        <v>0</v>
      </c>
      <c r="Q6" s="9">
        <f t="shared" si="0"/>
        <v>0</v>
      </c>
      <c r="R6" s="5">
        <f t="shared" si="4"/>
        <v>0</v>
      </c>
      <c r="S6" s="11">
        <f t="shared" si="1"/>
        <v>0</v>
      </c>
      <c r="T6" s="5">
        <f t="shared" si="5"/>
        <v>0</v>
      </c>
      <c r="U6" s="5">
        <f>SUM(K6,N6,R6)</f>
        <v>0</v>
      </c>
      <c r="V6" s="5">
        <f t="shared" si="6"/>
        <v>0</v>
      </c>
      <c r="W6" s="5">
        <f t="shared" si="10"/>
        <v>-0.62</v>
      </c>
      <c r="X6" s="3">
        <f t="shared" si="7"/>
        <v>-0.62</v>
      </c>
      <c r="Y6" s="3">
        <f t="shared" si="2"/>
        <v>0</v>
      </c>
      <c r="Z6" s="3">
        <f t="shared" si="8"/>
        <v>-0.62</v>
      </c>
    </row>
    <row r="7" spans="1:26" x14ac:dyDescent="0.25">
      <c r="A7">
        <v>201505</v>
      </c>
      <c r="B7">
        <v>181</v>
      </c>
      <c r="C7" s="1">
        <v>-0.62</v>
      </c>
      <c r="D7" s="1">
        <v>0</v>
      </c>
      <c r="E7" s="1">
        <v>0</v>
      </c>
      <c r="F7" s="1">
        <v>0</v>
      </c>
      <c r="G7" s="1">
        <v>-0.62</v>
      </c>
      <c r="I7" s="5">
        <f>V6</f>
        <v>0</v>
      </c>
      <c r="J7" s="9">
        <f t="shared" si="9"/>
        <v>0</v>
      </c>
      <c r="K7" s="9">
        <f t="shared" si="11"/>
        <v>0</v>
      </c>
      <c r="L7" s="9">
        <f t="shared" si="12"/>
        <v>0</v>
      </c>
      <c r="M7" s="5">
        <f t="shared" si="13"/>
        <v>0</v>
      </c>
      <c r="N7" s="5">
        <f t="shared" si="14"/>
        <v>0</v>
      </c>
      <c r="O7" s="5">
        <f t="shared" si="15"/>
        <v>0</v>
      </c>
      <c r="P7" s="5">
        <f t="shared" si="3"/>
        <v>0</v>
      </c>
      <c r="Q7" s="9">
        <f t="shared" si="0"/>
        <v>0</v>
      </c>
      <c r="R7" s="5">
        <f t="shared" si="4"/>
        <v>0</v>
      </c>
      <c r="S7" s="11">
        <f t="shared" si="1"/>
        <v>0</v>
      </c>
      <c r="T7" s="5">
        <f t="shared" si="5"/>
        <v>0</v>
      </c>
      <c r="U7" s="5">
        <f t="shared" si="6"/>
        <v>0</v>
      </c>
      <c r="V7" s="5">
        <f t="shared" si="6"/>
        <v>0</v>
      </c>
      <c r="W7" s="5">
        <f t="shared" si="10"/>
        <v>-0.62</v>
      </c>
      <c r="X7" s="3">
        <f t="shared" si="7"/>
        <v>-0.62</v>
      </c>
      <c r="Y7" s="3">
        <f t="shared" si="2"/>
        <v>0</v>
      </c>
      <c r="Z7" s="3">
        <f t="shared" si="8"/>
        <v>-0.62</v>
      </c>
    </row>
    <row r="8" spans="1:26" x14ac:dyDescent="0.25">
      <c r="A8">
        <v>201506</v>
      </c>
      <c r="B8">
        <v>181</v>
      </c>
      <c r="C8" s="1">
        <v>-0.62</v>
      </c>
      <c r="D8" s="1">
        <v>0</v>
      </c>
      <c r="E8" s="1">
        <v>0</v>
      </c>
      <c r="F8" s="1">
        <v>0</v>
      </c>
      <c r="G8" s="1">
        <v>-0.62</v>
      </c>
      <c r="I8" s="5">
        <f>V7</f>
        <v>0</v>
      </c>
      <c r="J8" s="9">
        <f t="shared" si="9"/>
        <v>0</v>
      </c>
      <c r="K8" s="9">
        <f t="shared" si="11"/>
        <v>0</v>
      </c>
      <c r="L8" s="9">
        <f t="shared" si="12"/>
        <v>0</v>
      </c>
      <c r="M8" s="5">
        <f t="shared" si="13"/>
        <v>0</v>
      </c>
      <c r="N8" s="5">
        <f t="shared" si="14"/>
        <v>0</v>
      </c>
      <c r="O8" s="5">
        <f t="shared" si="15"/>
        <v>0</v>
      </c>
      <c r="P8" s="5">
        <f t="shared" si="3"/>
        <v>0</v>
      </c>
      <c r="Q8" s="9">
        <f t="shared" si="0"/>
        <v>0</v>
      </c>
      <c r="R8" s="5">
        <f t="shared" si="4"/>
        <v>0</v>
      </c>
      <c r="S8" s="11">
        <f t="shared" si="1"/>
        <v>0</v>
      </c>
      <c r="T8" s="5">
        <f t="shared" si="5"/>
        <v>0</v>
      </c>
      <c r="U8" s="5">
        <f t="shared" si="6"/>
        <v>0</v>
      </c>
      <c r="V8" s="5">
        <f t="shared" si="6"/>
        <v>0</v>
      </c>
      <c r="W8" s="5">
        <f t="shared" si="10"/>
        <v>-0.62</v>
      </c>
      <c r="X8" s="3">
        <f t="shared" si="7"/>
        <v>-0.62</v>
      </c>
      <c r="Y8" s="3">
        <f t="shared" si="2"/>
        <v>0</v>
      </c>
      <c r="Z8" s="3">
        <f t="shared" si="8"/>
        <v>-0.62</v>
      </c>
    </row>
    <row r="9" spans="1:26" x14ac:dyDescent="0.25">
      <c r="A9">
        <v>201507</v>
      </c>
      <c r="B9">
        <v>181</v>
      </c>
      <c r="C9" s="1">
        <v>-0.62</v>
      </c>
      <c r="D9" s="1">
        <v>-10.88</v>
      </c>
      <c r="E9" s="1">
        <v>6.5</v>
      </c>
      <c r="F9" s="1">
        <v>0</v>
      </c>
      <c r="G9" s="1">
        <v>-5</v>
      </c>
      <c r="I9" s="5">
        <f>V8</f>
        <v>0</v>
      </c>
      <c r="J9" s="9">
        <f t="shared" si="9"/>
        <v>0</v>
      </c>
      <c r="K9" s="9">
        <f t="shared" si="11"/>
        <v>-10.88</v>
      </c>
      <c r="L9" s="9">
        <f t="shared" si="12"/>
        <v>-10.88</v>
      </c>
      <c r="M9" s="5">
        <f t="shared" si="13"/>
        <v>0</v>
      </c>
      <c r="N9" s="5">
        <f t="shared" si="14"/>
        <v>6.5</v>
      </c>
      <c r="O9" s="5">
        <f t="shared" si="15"/>
        <v>6.5</v>
      </c>
      <c r="P9" s="5">
        <f t="shared" si="3"/>
        <v>0</v>
      </c>
      <c r="Q9" s="9">
        <f>IF(K9&lt;0,K9,0)</f>
        <v>-10.88</v>
      </c>
      <c r="R9" s="5">
        <f t="shared" si="4"/>
        <v>0</v>
      </c>
      <c r="S9" s="11">
        <f t="shared" si="1"/>
        <v>0</v>
      </c>
      <c r="T9" s="5">
        <f t="shared" si="5"/>
        <v>0</v>
      </c>
      <c r="U9" s="5">
        <f t="shared" si="6"/>
        <v>-4.3800000000000008</v>
      </c>
      <c r="V9" s="5">
        <f t="shared" si="6"/>
        <v>-4.3800000000000008</v>
      </c>
      <c r="W9" s="5">
        <f t="shared" si="10"/>
        <v>-5.0000000000000009</v>
      </c>
      <c r="X9" s="3">
        <f t="shared" si="7"/>
        <v>-5.0000000000000009</v>
      </c>
      <c r="Y9" s="3">
        <f t="shared" si="2"/>
        <v>0</v>
      </c>
      <c r="Z9" s="3">
        <f t="shared" si="8"/>
        <v>-5.0000000000000009</v>
      </c>
    </row>
    <row r="10" spans="1:26" x14ac:dyDescent="0.25">
      <c r="A10">
        <v>201508</v>
      </c>
      <c r="B10">
        <v>181</v>
      </c>
      <c r="C10" s="1">
        <v>-5</v>
      </c>
      <c r="D10" s="1">
        <v>-12.09</v>
      </c>
      <c r="E10" s="1">
        <v>0</v>
      </c>
      <c r="F10" s="1">
        <v>0</v>
      </c>
      <c r="G10" s="1">
        <v>-17.09</v>
      </c>
      <c r="I10" s="5">
        <f t="shared" ref="I10:I21" si="16">V9</f>
        <v>-4.3800000000000008</v>
      </c>
      <c r="J10" s="9">
        <f t="shared" si="9"/>
        <v>-10.88</v>
      </c>
      <c r="K10" s="9">
        <f t="shared" si="11"/>
        <v>-12.09</v>
      </c>
      <c r="L10" s="9">
        <f t="shared" si="12"/>
        <v>-22.97</v>
      </c>
      <c r="M10" s="5">
        <f t="shared" si="13"/>
        <v>6.5</v>
      </c>
      <c r="N10" s="5">
        <f t="shared" si="14"/>
        <v>0</v>
      </c>
      <c r="O10" s="5">
        <f t="shared" si="15"/>
        <v>6.5</v>
      </c>
      <c r="P10" s="5">
        <f t="shared" si="3"/>
        <v>0</v>
      </c>
      <c r="Q10" s="9">
        <f t="shared" ref="Q10:Q50" si="17">IF(K10&lt;0,K10,0)</f>
        <v>-12.09</v>
      </c>
      <c r="R10" s="5">
        <f t="shared" si="4"/>
        <v>0</v>
      </c>
      <c r="S10" s="11">
        <f t="shared" si="1"/>
        <v>0</v>
      </c>
      <c r="T10" s="5">
        <f t="shared" si="5"/>
        <v>-4.3800000000000008</v>
      </c>
      <c r="U10" s="5">
        <f t="shared" si="6"/>
        <v>-12.09</v>
      </c>
      <c r="V10" s="5">
        <f t="shared" si="6"/>
        <v>-16.47</v>
      </c>
      <c r="W10" s="5">
        <f t="shared" si="10"/>
        <v>-17.09</v>
      </c>
      <c r="X10" s="3">
        <f t="shared" si="7"/>
        <v>-17.09</v>
      </c>
      <c r="Y10" s="3">
        <f t="shared" si="2"/>
        <v>0</v>
      </c>
      <c r="Z10" s="3">
        <f t="shared" si="8"/>
        <v>-17.09</v>
      </c>
    </row>
    <row r="11" spans="1:26" x14ac:dyDescent="0.25">
      <c r="A11">
        <v>201509</v>
      </c>
      <c r="B11">
        <v>181</v>
      </c>
      <c r="C11" s="1">
        <v>-17.09</v>
      </c>
      <c r="D11" s="1">
        <v>12.09</v>
      </c>
      <c r="E11" s="1">
        <v>0</v>
      </c>
      <c r="F11" s="1">
        <v>0</v>
      </c>
      <c r="G11" s="1">
        <v>-5</v>
      </c>
      <c r="I11" s="5">
        <f t="shared" si="16"/>
        <v>-16.47</v>
      </c>
      <c r="J11" s="9">
        <f t="shared" si="9"/>
        <v>-22.97</v>
      </c>
      <c r="K11" s="9">
        <f t="shared" si="11"/>
        <v>12.09</v>
      </c>
      <c r="L11" s="9">
        <f t="shared" si="12"/>
        <v>-10.879999999999999</v>
      </c>
      <c r="M11" s="5">
        <f t="shared" si="13"/>
        <v>6.5</v>
      </c>
      <c r="N11" s="5">
        <f t="shared" si="14"/>
        <v>0</v>
      </c>
      <c r="O11" s="5">
        <f t="shared" si="15"/>
        <v>6.5</v>
      </c>
      <c r="P11" s="5">
        <f t="shared" si="3"/>
        <v>0</v>
      </c>
      <c r="Q11" s="9">
        <f t="shared" si="17"/>
        <v>0</v>
      </c>
      <c r="R11" s="5">
        <f t="shared" si="4"/>
        <v>0</v>
      </c>
      <c r="S11" s="11">
        <f t="shared" si="1"/>
        <v>0</v>
      </c>
      <c r="T11" s="5">
        <f t="shared" si="5"/>
        <v>-16.47</v>
      </c>
      <c r="U11" s="5">
        <f t="shared" si="6"/>
        <v>12.09</v>
      </c>
      <c r="V11" s="5">
        <f t="shared" si="6"/>
        <v>-4.379999999999999</v>
      </c>
      <c r="W11" s="5">
        <f t="shared" si="10"/>
        <v>-5</v>
      </c>
      <c r="X11" s="3">
        <f t="shared" si="7"/>
        <v>-5</v>
      </c>
      <c r="Y11" s="3">
        <f t="shared" si="2"/>
        <v>0</v>
      </c>
      <c r="Z11" s="3">
        <f t="shared" si="8"/>
        <v>-5</v>
      </c>
    </row>
    <row r="12" spans="1:26" x14ac:dyDescent="0.25">
      <c r="A12">
        <v>201510</v>
      </c>
      <c r="B12">
        <v>181</v>
      </c>
      <c r="C12" s="1">
        <v>-5</v>
      </c>
      <c r="D12" s="1">
        <v>-19.12</v>
      </c>
      <c r="E12" s="1">
        <v>19.12</v>
      </c>
      <c r="F12" s="1">
        <v>0</v>
      </c>
      <c r="G12" s="1">
        <v>-5</v>
      </c>
      <c r="I12" s="5">
        <f t="shared" si="16"/>
        <v>-4.379999999999999</v>
      </c>
      <c r="J12" s="9">
        <f t="shared" si="9"/>
        <v>-10.879999999999999</v>
      </c>
      <c r="K12" s="9">
        <f t="shared" si="11"/>
        <v>-19.12</v>
      </c>
      <c r="L12" s="9">
        <f t="shared" si="12"/>
        <v>-30</v>
      </c>
      <c r="M12" s="5">
        <f t="shared" si="13"/>
        <v>6.5</v>
      </c>
      <c r="N12" s="5">
        <f t="shared" si="14"/>
        <v>19.12</v>
      </c>
      <c r="O12" s="5">
        <f t="shared" si="15"/>
        <v>25.62</v>
      </c>
      <c r="P12" s="5">
        <f t="shared" si="3"/>
        <v>0</v>
      </c>
      <c r="Q12" s="9">
        <f t="shared" si="17"/>
        <v>-19.12</v>
      </c>
      <c r="R12" s="5">
        <f t="shared" si="4"/>
        <v>0</v>
      </c>
      <c r="S12" s="11">
        <f t="shared" si="1"/>
        <v>0</v>
      </c>
      <c r="T12" s="5">
        <f t="shared" si="5"/>
        <v>-4.379999999999999</v>
      </c>
      <c r="U12" s="5">
        <f t="shared" si="6"/>
        <v>0</v>
      </c>
      <c r="V12" s="5">
        <f t="shared" si="6"/>
        <v>-4.379999999999999</v>
      </c>
      <c r="W12" s="5">
        <f t="shared" si="10"/>
        <v>-5</v>
      </c>
      <c r="X12" s="3">
        <f t="shared" si="7"/>
        <v>-5</v>
      </c>
      <c r="Y12" s="3">
        <f t="shared" si="2"/>
        <v>0</v>
      </c>
      <c r="Z12" s="3">
        <f t="shared" si="8"/>
        <v>-5</v>
      </c>
    </row>
    <row r="13" spans="1:26" x14ac:dyDescent="0.25">
      <c r="A13">
        <v>201511</v>
      </c>
      <c r="B13">
        <v>181</v>
      </c>
      <c r="C13" s="1">
        <v>-5</v>
      </c>
      <c r="D13" s="1">
        <v>4.84</v>
      </c>
      <c r="E13" s="1">
        <v>0</v>
      </c>
      <c r="F13" s="1">
        <v>0</v>
      </c>
      <c r="G13" s="1">
        <v>-0.16</v>
      </c>
      <c r="I13" s="5">
        <f t="shared" si="16"/>
        <v>-4.379999999999999</v>
      </c>
      <c r="J13" s="9">
        <f t="shared" si="9"/>
        <v>-30</v>
      </c>
      <c r="K13" s="9">
        <f t="shared" si="11"/>
        <v>4.84</v>
      </c>
      <c r="L13" s="9">
        <f t="shared" si="12"/>
        <v>-25.16</v>
      </c>
      <c r="M13" s="5">
        <f t="shared" si="13"/>
        <v>25.62</v>
      </c>
      <c r="N13" s="5">
        <f t="shared" si="14"/>
        <v>0</v>
      </c>
      <c r="O13" s="5">
        <f t="shared" si="15"/>
        <v>25.62</v>
      </c>
      <c r="P13" s="5">
        <f t="shared" si="3"/>
        <v>0</v>
      </c>
      <c r="Q13" s="9">
        <f t="shared" si="17"/>
        <v>0</v>
      </c>
      <c r="R13" s="5">
        <f t="shared" si="4"/>
        <v>0</v>
      </c>
      <c r="S13" s="11">
        <f t="shared" si="1"/>
        <v>0</v>
      </c>
      <c r="T13" s="5">
        <f t="shared" si="5"/>
        <v>-4.379999999999999</v>
      </c>
      <c r="U13" s="5">
        <f t="shared" si="6"/>
        <v>4.84</v>
      </c>
      <c r="V13" s="5">
        <f t="shared" si="6"/>
        <v>0.46000000000000085</v>
      </c>
      <c r="W13" s="5">
        <f t="shared" si="10"/>
        <v>-0.16000000000000014</v>
      </c>
      <c r="X13" s="3">
        <f t="shared" si="7"/>
        <v>-0.16000000000000014</v>
      </c>
      <c r="Y13" s="3">
        <f t="shared" si="2"/>
        <v>0</v>
      </c>
      <c r="Z13" s="3">
        <f t="shared" si="8"/>
        <v>-0.16000000000000014</v>
      </c>
    </row>
    <row r="14" spans="1:26" x14ac:dyDescent="0.25">
      <c r="A14">
        <v>201512</v>
      </c>
      <c r="B14">
        <v>181</v>
      </c>
      <c r="C14" s="1">
        <v>-0.16</v>
      </c>
      <c r="D14" s="1">
        <v>0</v>
      </c>
      <c r="E14" s="1">
        <v>0</v>
      </c>
      <c r="F14" s="1">
        <v>0</v>
      </c>
      <c r="G14" s="1">
        <v>-0.16</v>
      </c>
      <c r="I14" s="5">
        <f t="shared" si="16"/>
        <v>0.46000000000000085</v>
      </c>
      <c r="J14" s="9">
        <f t="shared" si="9"/>
        <v>-25.16</v>
      </c>
      <c r="K14" s="9">
        <f t="shared" si="11"/>
        <v>0</v>
      </c>
      <c r="L14" s="9">
        <f t="shared" si="12"/>
        <v>-25.16</v>
      </c>
      <c r="M14" s="5">
        <f t="shared" si="13"/>
        <v>25.62</v>
      </c>
      <c r="N14" s="5">
        <f t="shared" si="14"/>
        <v>0</v>
      </c>
      <c r="O14" s="5">
        <f t="shared" si="15"/>
        <v>25.62</v>
      </c>
      <c r="P14" s="5">
        <f t="shared" si="3"/>
        <v>0</v>
      </c>
      <c r="Q14" s="9">
        <f t="shared" si="17"/>
        <v>0</v>
      </c>
      <c r="R14" s="5">
        <f t="shared" si="4"/>
        <v>0</v>
      </c>
      <c r="S14" s="11">
        <f t="shared" si="1"/>
        <v>0</v>
      </c>
      <c r="T14" s="5">
        <f t="shared" si="5"/>
        <v>0.46000000000000085</v>
      </c>
      <c r="U14" s="5">
        <f t="shared" si="6"/>
        <v>0</v>
      </c>
      <c r="V14" s="5">
        <f t="shared" si="6"/>
        <v>0.46000000000000085</v>
      </c>
      <c r="W14" s="5">
        <f t="shared" si="10"/>
        <v>-0.16000000000000014</v>
      </c>
      <c r="X14" s="3">
        <f t="shared" si="7"/>
        <v>-0.16000000000000014</v>
      </c>
      <c r="Y14" s="3">
        <f t="shared" si="2"/>
        <v>0</v>
      </c>
      <c r="Z14" s="3">
        <f t="shared" si="8"/>
        <v>-0.16000000000000014</v>
      </c>
    </row>
    <row r="15" spans="1:26" x14ac:dyDescent="0.25">
      <c r="A15">
        <v>201601</v>
      </c>
      <c r="B15">
        <v>181</v>
      </c>
      <c r="C15" s="1">
        <v>-0.16</v>
      </c>
      <c r="D15" s="1">
        <v>0</v>
      </c>
      <c r="E15" s="1">
        <v>0</v>
      </c>
      <c r="F15" s="1">
        <v>0</v>
      </c>
      <c r="G15" s="1">
        <v>-0.16</v>
      </c>
      <c r="I15" s="5">
        <f t="shared" si="16"/>
        <v>0.46000000000000085</v>
      </c>
      <c r="J15" s="9">
        <f t="shared" si="9"/>
        <v>-25.16</v>
      </c>
      <c r="K15" s="9">
        <f t="shared" si="11"/>
        <v>0</v>
      </c>
      <c r="L15" s="9">
        <f t="shared" si="12"/>
        <v>-25.16</v>
      </c>
      <c r="M15" s="5">
        <f t="shared" si="13"/>
        <v>25.62</v>
      </c>
      <c r="N15" s="5">
        <f t="shared" si="14"/>
        <v>0</v>
      </c>
      <c r="O15" s="5">
        <f t="shared" si="15"/>
        <v>25.62</v>
      </c>
      <c r="P15" s="5">
        <f t="shared" si="3"/>
        <v>0</v>
      </c>
      <c r="Q15" s="9">
        <f t="shared" si="17"/>
        <v>0</v>
      </c>
      <c r="R15" s="5">
        <f t="shared" si="4"/>
        <v>0</v>
      </c>
      <c r="S15" s="11">
        <f t="shared" si="1"/>
        <v>0</v>
      </c>
      <c r="T15" s="5">
        <f t="shared" si="5"/>
        <v>0.46000000000000085</v>
      </c>
      <c r="U15" s="5">
        <f t="shared" si="6"/>
        <v>0</v>
      </c>
      <c r="V15" s="5">
        <f t="shared" si="6"/>
        <v>0.46000000000000085</v>
      </c>
      <c r="W15" s="5">
        <f t="shared" si="10"/>
        <v>-0.16000000000000014</v>
      </c>
      <c r="X15" s="3">
        <f t="shared" si="7"/>
        <v>-0.16000000000000014</v>
      </c>
      <c r="Y15" s="3">
        <f t="shared" si="2"/>
        <v>0</v>
      </c>
      <c r="Z15" s="3">
        <f t="shared" si="8"/>
        <v>-0.16000000000000014</v>
      </c>
    </row>
    <row r="16" spans="1:26" x14ac:dyDescent="0.25">
      <c r="A16">
        <v>201602</v>
      </c>
      <c r="B16">
        <v>181</v>
      </c>
      <c r="C16" s="1">
        <v>-0.16</v>
      </c>
      <c r="D16" s="1">
        <v>0</v>
      </c>
      <c r="E16" s="1">
        <v>0</v>
      </c>
      <c r="F16" s="1">
        <v>0</v>
      </c>
      <c r="G16" s="1">
        <v>-0.16</v>
      </c>
      <c r="I16" s="5">
        <f t="shared" si="16"/>
        <v>0.46000000000000085</v>
      </c>
      <c r="J16" s="9">
        <f t="shared" si="9"/>
        <v>-25.16</v>
      </c>
      <c r="K16" s="9">
        <f t="shared" si="11"/>
        <v>0</v>
      </c>
      <c r="L16" s="9">
        <f t="shared" si="12"/>
        <v>-25.16</v>
      </c>
      <c r="M16" s="5">
        <f t="shared" si="13"/>
        <v>25.62</v>
      </c>
      <c r="N16" s="5">
        <f t="shared" si="14"/>
        <v>0</v>
      </c>
      <c r="O16" s="5">
        <f t="shared" si="15"/>
        <v>25.62</v>
      </c>
      <c r="P16" s="5">
        <f t="shared" si="3"/>
        <v>0</v>
      </c>
      <c r="Q16" s="9">
        <f t="shared" si="17"/>
        <v>0</v>
      </c>
      <c r="R16" s="5">
        <f t="shared" si="4"/>
        <v>0</v>
      </c>
      <c r="S16" s="11">
        <f t="shared" si="1"/>
        <v>0</v>
      </c>
      <c r="T16" s="5">
        <f t="shared" si="5"/>
        <v>0.46000000000000085</v>
      </c>
      <c r="U16" s="5">
        <f t="shared" si="6"/>
        <v>0</v>
      </c>
      <c r="V16" s="5">
        <f t="shared" si="6"/>
        <v>0.46000000000000085</v>
      </c>
      <c r="W16" s="5">
        <f t="shared" si="10"/>
        <v>-0.16000000000000014</v>
      </c>
      <c r="X16" s="3">
        <f t="shared" si="7"/>
        <v>-0.16000000000000014</v>
      </c>
      <c r="Y16" s="3">
        <f t="shared" si="2"/>
        <v>0</v>
      </c>
      <c r="Z16" s="3">
        <f t="shared" si="8"/>
        <v>-0.16000000000000014</v>
      </c>
    </row>
    <row r="17" spans="1:26" x14ac:dyDescent="0.25">
      <c r="A17">
        <v>201603</v>
      </c>
      <c r="B17">
        <v>181</v>
      </c>
      <c r="C17" s="1">
        <v>-0.16</v>
      </c>
      <c r="D17" s="1">
        <v>-19.12</v>
      </c>
      <c r="E17" s="1">
        <v>14.28</v>
      </c>
      <c r="F17" s="1">
        <v>0</v>
      </c>
      <c r="G17" s="1">
        <v>-5</v>
      </c>
      <c r="I17" s="5">
        <f t="shared" si="16"/>
        <v>0.46000000000000085</v>
      </c>
      <c r="J17" s="9">
        <f t="shared" si="9"/>
        <v>-25.16</v>
      </c>
      <c r="K17" s="9">
        <f t="shared" si="11"/>
        <v>-19.12</v>
      </c>
      <c r="L17" s="9">
        <f t="shared" si="12"/>
        <v>-44.28</v>
      </c>
      <c r="M17" s="5">
        <f t="shared" si="13"/>
        <v>25.62</v>
      </c>
      <c r="N17" s="5">
        <f t="shared" si="14"/>
        <v>14.28</v>
      </c>
      <c r="O17" s="5">
        <f t="shared" si="15"/>
        <v>39.9</v>
      </c>
      <c r="P17" s="5">
        <f t="shared" si="3"/>
        <v>0</v>
      </c>
      <c r="Q17" s="9">
        <f t="shared" si="17"/>
        <v>-19.12</v>
      </c>
      <c r="R17" s="5">
        <f t="shared" si="4"/>
        <v>0</v>
      </c>
      <c r="S17" s="11">
        <f t="shared" si="1"/>
        <v>0</v>
      </c>
      <c r="T17" s="5">
        <f t="shared" si="5"/>
        <v>0.46000000000000085</v>
      </c>
      <c r="U17" s="5">
        <f t="shared" si="6"/>
        <v>-4.8400000000000016</v>
      </c>
      <c r="V17" s="5">
        <f t="shared" si="6"/>
        <v>-4.3800000000000026</v>
      </c>
      <c r="W17" s="5">
        <f t="shared" si="10"/>
        <v>-5.0000000000000018</v>
      </c>
      <c r="X17" s="3">
        <f t="shared" si="7"/>
        <v>-5.0000000000000018</v>
      </c>
      <c r="Y17" s="3">
        <f t="shared" si="2"/>
        <v>0</v>
      </c>
      <c r="Z17" s="3">
        <f t="shared" si="8"/>
        <v>-5.0000000000000018</v>
      </c>
    </row>
    <row r="18" spans="1:26" x14ac:dyDescent="0.25">
      <c r="A18">
        <v>201604</v>
      </c>
      <c r="B18">
        <v>181</v>
      </c>
      <c r="C18" s="1">
        <v>-5</v>
      </c>
      <c r="D18" s="1">
        <v>-19.12</v>
      </c>
      <c r="E18" s="1">
        <v>19.12</v>
      </c>
      <c r="F18" s="1">
        <v>0</v>
      </c>
      <c r="G18" s="1">
        <v>-5</v>
      </c>
      <c r="I18" s="5">
        <f t="shared" si="16"/>
        <v>-4.3800000000000026</v>
      </c>
      <c r="J18" s="9">
        <f t="shared" si="9"/>
        <v>-44.28</v>
      </c>
      <c r="K18" s="9">
        <f t="shared" si="11"/>
        <v>-19.12</v>
      </c>
      <c r="L18" s="9">
        <f t="shared" si="12"/>
        <v>-63.400000000000006</v>
      </c>
      <c r="M18" s="5">
        <f t="shared" si="13"/>
        <v>39.9</v>
      </c>
      <c r="N18" s="5">
        <f t="shared" si="14"/>
        <v>19.12</v>
      </c>
      <c r="O18" s="5">
        <f t="shared" si="15"/>
        <v>59.019999999999996</v>
      </c>
      <c r="P18" s="5">
        <f t="shared" si="3"/>
        <v>0</v>
      </c>
      <c r="Q18" s="9">
        <f t="shared" si="17"/>
        <v>-19.12</v>
      </c>
      <c r="R18" s="5">
        <f t="shared" si="4"/>
        <v>0</v>
      </c>
      <c r="S18" s="11">
        <f t="shared" si="1"/>
        <v>0</v>
      </c>
      <c r="T18" s="5">
        <f t="shared" si="5"/>
        <v>-4.3800000000000026</v>
      </c>
      <c r="U18" s="5">
        <f t="shared" si="6"/>
        <v>0</v>
      </c>
      <c r="V18" s="5">
        <f t="shared" si="6"/>
        <v>-4.3800000000000097</v>
      </c>
      <c r="W18" s="5">
        <f t="shared" si="10"/>
        <v>-5.0000000000000018</v>
      </c>
      <c r="X18" s="3">
        <f t="shared" si="7"/>
        <v>-5.0000000000000018</v>
      </c>
      <c r="Y18" s="3">
        <f t="shared" si="2"/>
        <v>0</v>
      </c>
      <c r="Z18" s="3">
        <f t="shared" si="8"/>
        <v>-5.0000000000000018</v>
      </c>
    </row>
    <row r="19" spans="1:26" x14ac:dyDescent="0.25">
      <c r="A19">
        <v>201605</v>
      </c>
      <c r="B19">
        <v>181</v>
      </c>
      <c r="C19" s="1">
        <v>-5</v>
      </c>
      <c r="D19" s="1">
        <v>0</v>
      </c>
      <c r="E19" s="1">
        <v>0</v>
      </c>
      <c r="F19" s="1">
        <v>0</v>
      </c>
      <c r="G19" s="1">
        <v>-5</v>
      </c>
      <c r="I19" s="5">
        <f t="shared" si="16"/>
        <v>-4.3800000000000097</v>
      </c>
      <c r="J19" s="9">
        <f t="shared" si="9"/>
        <v>-63.400000000000006</v>
      </c>
      <c r="K19" s="9">
        <f t="shared" si="11"/>
        <v>0</v>
      </c>
      <c r="L19" s="9">
        <f t="shared" si="12"/>
        <v>-63.400000000000006</v>
      </c>
      <c r="M19" s="5">
        <f t="shared" si="13"/>
        <v>59.019999999999996</v>
      </c>
      <c r="N19" s="5">
        <f t="shared" si="14"/>
        <v>0</v>
      </c>
      <c r="O19" s="5">
        <f t="shared" si="15"/>
        <v>59.019999999999996</v>
      </c>
      <c r="P19" s="5">
        <f t="shared" si="3"/>
        <v>0</v>
      </c>
      <c r="Q19" s="9">
        <f t="shared" si="17"/>
        <v>0</v>
      </c>
      <c r="R19" s="5">
        <f t="shared" si="4"/>
        <v>0</v>
      </c>
      <c r="S19" s="11">
        <f t="shared" si="1"/>
        <v>0</v>
      </c>
      <c r="T19" s="5">
        <f t="shared" si="5"/>
        <v>-4.3800000000000097</v>
      </c>
      <c r="U19" s="5">
        <f t="shared" si="6"/>
        <v>0</v>
      </c>
      <c r="V19" s="5">
        <f t="shared" si="6"/>
        <v>-4.3800000000000097</v>
      </c>
      <c r="W19" s="5">
        <f t="shared" si="10"/>
        <v>-5.0000000000000018</v>
      </c>
      <c r="X19" s="3">
        <f t="shared" si="7"/>
        <v>-5.0000000000000018</v>
      </c>
      <c r="Y19" s="3">
        <f t="shared" si="2"/>
        <v>0</v>
      </c>
      <c r="Z19" s="3">
        <f t="shared" si="8"/>
        <v>-5.0000000000000018</v>
      </c>
    </row>
    <row r="20" spans="1:26" x14ac:dyDescent="0.25">
      <c r="A20">
        <v>201606</v>
      </c>
      <c r="B20">
        <v>181</v>
      </c>
      <c r="C20" s="1">
        <v>-5</v>
      </c>
      <c r="D20" s="1">
        <v>-12.09</v>
      </c>
      <c r="E20" s="1">
        <v>12.09</v>
      </c>
      <c r="F20" s="1">
        <v>0</v>
      </c>
      <c r="G20" s="1">
        <v>-5</v>
      </c>
      <c r="I20" s="5">
        <f t="shared" si="16"/>
        <v>-4.3800000000000097</v>
      </c>
      <c r="J20" s="9">
        <f t="shared" si="9"/>
        <v>-63.400000000000006</v>
      </c>
      <c r="K20" s="9">
        <f t="shared" si="11"/>
        <v>-12.09</v>
      </c>
      <c r="L20" s="9">
        <f t="shared" si="12"/>
        <v>-75.490000000000009</v>
      </c>
      <c r="M20" s="5">
        <f t="shared" si="13"/>
        <v>59.019999999999996</v>
      </c>
      <c r="N20" s="5">
        <f t="shared" si="14"/>
        <v>12.09</v>
      </c>
      <c r="O20" s="5">
        <f t="shared" si="15"/>
        <v>71.11</v>
      </c>
      <c r="P20" s="5">
        <f t="shared" si="3"/>
        <v>0</v>
      </c>
      <c r="Q20" s="9">
        <f t="shared" si="17"/>
        <v>-12.09</v>
      </c>
      <c r="R20" s="5">
        <f t="shared" si="4"/>
        <v>0</v>
      </c>
      <c r="S20" s="11">
        <f t="shared" si="1"/>
        <v>0</v>
      </c>
      <c r="T20" s="5">
        <f t="shared" si="5"/>
        <v>-4.3800000000000097</v>
      </c>
      <c r="U20" s="5">
        <f t="shared" ref="U20:V21" si="18">SUM(K20,N20,R20)</f>
        <v>0</v>
      </c>
      <c r="V20" s="5">
        <f t="shared" si="18"/>
        <v>-4.3800000000000097</v>
      </c>
      <c r="W20" s="5">
        <f t="shared" si="10"/>
        <v>-5.0000000000000018</v>
      </c>
      <c r="X20" s="3">
        <f t="shared" si="7"/>
        <v>-5.0000000000000018</v>
      </c>
      <c r="Y20" s="3">
        <f t="shared" si="2"/>
        <v>0</v>
      </c>
      <c r="Z20" s="3">
        <f t="shared" si="8"/>
        <v>-5.0000000000000018</v>
      </c>
    </row>
    <row r="21" spans="1:26" x14ac:dyDescent="0.25">
      <c r="A21">
        <v>201607</v>
      </c>
      <c r="B21">
        <v>181</v>
      </c>
      <c r="C21" s="1">
        <v>-5</v>
      </c>
      <c r="D21" s="1">
        <v>0</v>
      </c>
      <c r="E21" s="1">
        <v>0</v>
      </c>
      <c r="F21" s="1">
        <v>0</v>
      </c>
      <c r="G21" s="1">
        <v>-5</v>
      </c>
      <c r="I21" s="5">
        <f t="shared" si="16"/>
        <v>-4.3800000000000097</v>
      </c>
      <c r="J21" s="9">
        <f t="shared" si="9"/>
        <v>-75.490000000000009</v>
      </c>
      <c r="K21" s="9">
        <f t="shared" si="11"/>
        <v>0</v>
      </c>
      <c r="L21" s="9">
        <f t="shared" si="12"/>
        <v>-75.490000000000009</v>
      </c>
      <c r="M21" s="5">
        <f t="shared" si="13"/>
        <v>71.11</v>
      </c>
      <c r="N21" s="5">
        <f t="shared" si="14"/>
        <v>0</v>
      </c>
      <c r="O21" s="5">
        <f t="shared" si="15"/>
        <v>71.11</v>
      </c>
      <c r="P21" s="5">
        <f t="shared" si="3"/>
        <v>0</v>
      </c>
      <c r="Q21" s="9">
        <f t="shared" si="17"/>
        <v>0</v>
      </c>
      <c r="R21" s="5">
        <f t="shared" si="4"/>
        <v>0</v>
      </c>
      <c r="S21" s="11">
        <f t="shared" si="1"/>
        <v>0</v>
      </c>
      <c r="T21" s="5">
        <f t="shared" si="5"/>
        <v>-4.3800000000000097</v>
      </c>
      <c r="U21" s="5">
        <f t="shared" si="18"/>
        <v>0</v>
      </c>
      <c r="V21" s="5">
        <f t="shared" si="18"/>
        <v>-4.3800000000000097</v>
      </c>
      <c r="W21" s="5">
        <f t="shared" si="10"/>
        <v>-5.0000000000000018</v>
      </c>
      <c r="X21" s="3">
        <f t="shared" si="7"/>
        <v>-5.0000000000000018</v>
      </c>
      <c r="Y21" s="3">
        <f t="shared" si="2"/>
        <v>0</v>
      </c>
      <c r="Z21" s="3">
        <f t="shared" si="8"/>
        <v>-5.0000000000000018</v>
      </c>
    </row>
    <row r="22" spans="1:26" x14ac:dyDescent="0.25">
      <c r="A22">
        <v>201608</v>
      </c>
      <c r="B22">
        <v>181</v>
      </c>
      <c r="C22" s="1">
        <v>-5</v>
      </c>
      <c r="D22" s="1">
        <v>0</v>
      </c>
      <c r="E22" s="1">
        <v>0</v>
      </c>
      <c r="F22" s="1">
        <v>0</v>
      </c>
      <c r="G22" s="1">
        <v>-5</v>
      </c>
      <c r="I22" s="5">
        <f t="shared" ref="I22:I50" si="19">V21</f>
        <v>-4.3800000000000097</v>
      </c>
      <c r="J22" s="9">
        <f t="shared" ref="J22:J50" si="20">L21</f>
        <v>-75.490000000000009</v>
      </c>
      <c r="K22" s="9">
        <f t="shared" ref="K22:K50" si="21">D22</f>
        <v>0</v>
      </c>
      <c r="L22" s="9">
        <f t="shared" ref="L22:L50" si="22">SUM(J22:K22)</f>
        <v>-75.490000000000009</v>
      </c>
      <c r="M22" s="5">
        <f t="shared" ref="M22:M50" si="23">O21</f>
        <v>71.11</v>
      </c>
      <c r="N22" s="5">
        <f t="shared" ref="N22:N50" si="24">E22</f>
        <v>0</v>
      </c>
      <c r="O22" s="5">
        <f t="shared" ref="O22:O50" si="25">SUM(M22:N22)</f>
        <v>71.11</v>
      </c>
      <c r="P22" s="5">
        <f t="shared" ref="P22:P50" si="26">S21</f>
        <v>0</v>
      </c>
      <c r="Q22" s="9">
        <f t="shared" si="17"/>
        <v>0</v>
      </c>
      <c r="R22" s="5">
        <f t="shared" ref="R22:R50" si="27">F22</f>
        <v>0</v>
      </c>
      <c r="S22" s="11">
        <f t="shared" ref="S22:S50" si="28">IF(SUM(P22:R22)&lt;0,0,SUM(P22:R22))</f>
        <v>0</v>
      </c>
      <c r="T22" s="5">
        <f t="shared" ref="T22:T50" si="29">J22+M22+P22</f>
        <v>-4.3800000000000097</v>
      </c>
      <c r="U22" s="5">
        <f t="shared" ref="U22:U50" si="30">SUM(K22,N22,R22)</f>
        <v>0</v>
      </c>
      <c r="V22" s="5">
        <f t="shared" ref="V22:V50" si="31">SUM(L22,O22,S22)</f>
        <v>-4.3800000000000097</v>
      </c>
      <c r="W22" s="5">
        <f t="shared" ref="W22:W50" si="32">W21+U22</f>
        <v>-5.0000000000000018</v>
      </c>
      <c r="X22" s="3">
        <f t="shared" ref="X22:X50" si="33">IF(AND((S22-W22)&gt;0,W22&gt;0),0,W22)</f>
        <v>-5.0000000000000018</v>
      </c>
      <c r="Y22" s="3">
        <f t="shared" ref="Y22:Y50" si="34">IF(AND((S22-W22)&gt;0,W22&gt;0),W22,0)</f>
        <v>0</v>
      </c>
      <c r="Z22" s="3">
        <f t="shared" ref="Z22:Z50" si="35">SUM(X22:Y22)</f>
        <v>-5.0000000000000018</v>
      </c>
    </row>
    <row r="23" spans="1:26" x14ac:dyDescent="0.25">
      <c r="A23">
        <v>201609</v>
      </c>
      <c r="B23">
        <v>181</v>
      </c>
      <c r="C23" s="1">
        <v>-5</v>
      </c>
      <c r="D23" s="1">
        <v>0</v>
      </c>
      <c r="E23" s="1">
        <v>0</v>
      </c>
      <c r="F23" s="1">
        <v>0</v>
      </c>
      <c r="G23" s="1">
        <v>-5</v>
      </c>
      <c r="I23" s="5">
        <f t="shared" si="19"/>
        <v>-4.3800000000000097</v>
      </c>
      <c r="J23" s="9">
        <f t="shared" si="20"/>
        <v>-75.490000000000009</v>
      </c>
      <c r="K23" s="9">
        <f t="shared" si="21"/>
        <v>0</v>
      </c>
      <c r="L23" s="9">
        <f t="shared" si="22"/>
        <v>-75.490000000000009</v>
      </c>
      <c r="M23" s="5">
        <f t="shared" si="23"/>
        <v>71.11</v>
      </c>
      <c r="N23" s="5">
        <f t="shared" si="24"/>
        <v>0</v>
      </c>
      <c r="O23" s="5">
        <f t="shared" si="25"/>
        <v>71.11</v>
      </c>
      <c r="P23" s="5">
        <f t="shared" si="26"/>
        <v>0</v>
      </c>
      <c r="Q23" s="9">
        <f t="shared" si="17"/>
        <v>0</v>
      </c>
      <c r="R23" s="5">
        <f t="shared" si="27"/>
        <v>0</v>
      </c>
      <c r="S23" s="11">
        <f t="shared" si="28"/>
        <v>0</v>
      </c>
      <c r="T23" s="5">
        <f t="shared" si="29"/>
        <v>-4.3800000000000097</v>
      </c>
      <c r="U23" s="5">
        <f t="shared" si="30"/>
        <v>0</v>
      </c>
      <c r="V23" s="5">
        <f t="shared" si="31"/>
        <v>-4.3800000000000097</v>
      </c>
      <c r="W23" s="5">
        <f t="shared" si="32"/>
        <v>-5.0000000000000018</v>
      </c>
      <c r="X23" s="3">
        <f t="shared" si="33"/>
        <v>-5.0000000000000018</v>
      </c>
      <c r="Y23" s="3">
        <f t="shared" si="34"/>
        <v>0</v>
      </c>
      <c r="Z23" s="3">
        <f t="shared" si="35"/>
        <v>-5.0000000000000018</v>
      </c>
    </row>
    <row r="24" spans="1:26" x14ac:dyDescent="0.25">
      <c r="A24">
        <v>201610</v>
      </c>
      <c r="B24">
        <v>181</v>
      </c>
      <c r="C24" s="1">
        <v>-5</v>
      </c>
      <c r="D24" s="1">
        <v>-20.98</v>
      </c>
      <c r="E24" s="1">
        <v>20.98</v>
      </c>
      <c r="F24" s="1">
        <v>0</v>
      </c>
      <c r="G24" s="1">
        <v>-5</v>
      </c>
      <c r="I24" s="5">
        <f t="shared" si="19"/>
        <v>-4.3800000000000097</v>
      </c>
      <c r="J24" s="9">
        <f t="shared" si="20"/>
        <v>-75.490000000000009</v>
      </c>
      <c r="K24" s="9">
        <f t="shared" si="21"/>
        <v>-20.98</v>
      </c>
      <c r="L24" s="9">
        <f t="shared" si="22"/>
        <v>-96.470000000000013</v>
      </c>
      <c r="M24" s="5">
        <f t="shared" si="23"/>
        <v>71.11</v>
      </c>
      <c r="N24" s="5">
        <f t="shared" si="24"/>
        <v>20.98</v>
      </c>
      <c r="O24" s="5">
        <f t="shared" si="25"/>
        <v>92.09</v>
      </c>
      <c r="P24" s="5">
        <f t="shared" si="26"/>
        <v>0</v>
      </c>
      <c r="Q24" s="9">
        <f t="shared" si="17"/>
        <v>-20.98</v>
      </c>
      <c r="R24" s="5">
        <f t="shared" si="27"/>
        <v>0</v>
      </c>
      <c r="S24" s="11">
        <f t="shared" si="28"/>
        <v>0</v>
      </c>
      <c r="T24" s="5">
        <f t="shared" si="29"/>
        <v>-4.3800000000000097</v>
      </c>
      <c r="U24" s="5">
        <f t="shared" si="30"/>
        <v>0</v>
      </c>
      <c r="V24" s="5">
        <f t="shared" si="31"/>
        <v>-4.3800000000000097</v>
      </c>
      <c r="W24" s="5">
        <f t="shared" si="32"/>
        <v>-5.0000000000000018</v>
      </c>
      <c r="X24" s="3">
        <f t="shared" si="33"/>
        <v>-5.0000000000000018</v>
      </c>
      <c r="Y24" s="3">
        <f t="shared" si="34"/>
        <v>0</v>
      </c>
      <c r="Z24" s="3">
        <f t="shared" si="35"/>
        <v>-5.0000000000000018</v>
      </c>
    </row>
    <row r="25" spans="1:26" x14ac:dyDescent="0.25">
      <c r="A25">
        <v>201611</v>
      </c>
      <c r="B25">
        <v>181</v>
      </c>
      <c r="C25" s="1">
        <v>-5</v>
      </c>
      <c r="D25" s="1">
        <v>5.3</v>
      </c>
      <c r="E25" s="1">
        <v>0</v>
      </c>
      <c r="F25" s="1">
        <v>0</v>
      </c>
      <c r="G25" s="1">
        <v>0.3</v>
      </c>
      <c r="I25" s="5">
        <f t="shared" si="19"/>
        <v>-4.3800000000000097</v>
      </c>
      <c r="J25" s="9">
        <f t="shared" si="20"/>
        <v>-96.470000000000013</v>
      </c>
      <c r="K25" s="9">
        <f t="shared" si="21"/>
        <v>5.3</v>
      </c>
      <c r="L25" s="9">
        <f t="shared" si="22"/>
        <v>-91.170000000000016</v>
      </c>
      <c r="M25" s="5">
        <f t="shared" si="23"/>
        <v>92.09</v>
      </c>
      <c r="N25" s="5">
        <f t="shared" si="24"/>
        <v>0</v>
      </c>
      <c r="O25" s="5">
        <f t="shared" si="25"/>
        <v>92.09</v>
      </c>
      <c r="P25" s="5">
        <f t="shared" si="26"/>
        <v>0</v>
      </c>
      <c r="Q25" s="9">
        <f t="shared" si="17"/>
        <v>0</v>
      </c>
      <c r="R25" s="5">
        <f t="shared" si="27"/>
        <v>0</v>
      </c>
      <c r="S25" s="11">
        <f t="shared" si="28"/>
        <v>0</v>
      </c>
      <c r="T25" s="5">
        <f t="shared" si="29"/>
        <v>-4.3800000000000097</v>
      </c>
      <c r="U25" s="5">
        <f t="shared" si="30"/>
        <v>5.3</v>
      </c>
      <c r="V25" s="5">
        <f t="shared" si="31"/>
        <v>0.91999999999998749</v>
      </c>
      <c r="W25" s="5">
        <f t="shared" si="32"/>
        <v>0.29999999999999805</v>
      </c>
      <c r="X25" s="3">
        <f t="shared" si="33"/>
        <v>0.29999999999999805</v>
      </c>
      <c r="Y25" s="3">
        <f t="shared" si="34"/>
        <v>0</v>
      </c>
      <c r="Z25" s="3">
        <f t="shared" si="35"/>
        <v>0.29999999999999805</v>
      </c>
    </row>
    <row r="26" spans="1:26" x14ac:dyDescent="0.25">
      <c r="A26">
        <v>201612</v>
      </c>
      <c r="B26">
        <v>181</v>
      </c>
      <c r="C26" s="1">
        <v>0.3</v>
      </c>
      <c r="D26" s="1">
        <v>0</v>
      </c>
      <c r="E26" s="1">
        <v>0</v>
      </c>
      <c r="F26" s="1">
        <v>0</v>
      </c>
      <c r="G26" s="1">
        <v>0.3</v>
      </c>
      <c r="I26" s="5">
        <f t="shared" si="19"/>
        <v>0.91999999999998749</v>
      </c>
      <c r="J26" s="9">
        <f t="shared" si="20"/>
        <v>-91.170000000000016</v>
      </c>
      <c r="K26" s="9">
        <f t="shared" si="21"/>
        <v>0</v>
      </c>
      <c r="L26" s="9">
        <f t="shared" si="22"/>
        <v>-91.170000000000016</v>
      </c>
      <c r="M26" s="5">
        <f t="shared" si="23"/>
        <v>92.09</v>
      </c>
      <c r="N26" s="5">
        <f t="shared" si="24"/>
        <v>0</v>
      </c>
      <c r="O26" s="5">
        <f t="shared" si="25"/>
        <v>92.09</v>
      </c>
      <c r="P26" s="5">
        <f t="shared" si="26"/>
        <v>0</v>
      </c>
      <c r="Q26" s="9">
        <f t="shared" si="17"/>
        <v>0</v>
      </c>
      <c r="R26" s="5">
        <f t="shared" si="27"/>
        <v>0</v>
      </c>
      <c r="S26" s="11">
        <f t="shared" si="28"/>
        <v>0</v>
      </c>
      <c r="T26" s="5">
        <f t="shared" si="29"/>
        <v>0.91999999999998749</v>
      </c>
      <c r="U26" s="5">
        <f t="shared" si="30"/>
        <v>0</v>
      </c>
      <c r="V26" s="5">
        <f t="shared" si="31"/>
        <v>0.91999999999998749</v>
      </c>
      <c r="W26" s="5">
        <f t="shared" si="32"/>
        <v>0.29999999999999805</v>
      </c>
      <c r="X26" s="3">
        <f t="shared" si="33"/>
        <v>0.29999999999999805</v>
      </c>
      <c r="Y26" s="3">
        <f t="shared" si="34"/>
        <v>0</v>
      </c>
      <c r="Z26" s="3">
        <f t="shared" si="35"/>
        <v>0.29999999999999805</v>
      </c>
    </row>
    <row r="27" spans="1:26" x14ac:dyDescent="0.25">
      <c r="A27">
        <v>201701</v>
      </c>
      <c r="B27">
        <v>181</v>
      </c>
      <c r="C27" s="1">
        <v>0.3</v>
      </c>
      <c r="D27" s="1">
        <v>0</v>
      </c>
      <c r="E27" s="1">
        <v>0</v>
      </c>
      <c r="F27" s="1">
        <v>0</v>
      </c>
      <c r="G27" s="1">
        <v>0.3</v>
      </c>
      <c r="I27" s="5">
        <f t="shared" si="19"/>
        <v>0.91999999999998749</v>
      </c>
      <c r="J27" s="9">
        <f t="shared" si="20"/>
        <v>-91.170000000000016</v>
      </c>
      <c r="K27" s="9">
        <f t="shared" si="21"/>
        <v>0</v>
      </c>
      <c r="L27" s="9">
        <f t="shared" si="22"/>
        <v>-91.170000000000016</v>
      </c>
      <c r="M27" s="5">
        <f t="shared" si="23"/>
        <v>92.09</v>
      </c>
      <c r="N27" s="5">
        <f t="shared" si="24"/>
        <v>0</v>
      </c>
      <c r="O27" s="5">
        <f t="shared" si="25"/>
        <v>92.09</v>
      </c>
      <c r="P27" s="5">
        <f t="shared" si="26"/>
        <v>0</v>
      </c>
      <c r="Q27" s="9">
        <f t="shared" si="17"/>
        <v>0</v>
      </c>
      <c r="R27" s="5">
        <f t="shared" si="27"/>
        <v>0</v>
      </c>
      <c r="S27" s="11">
        <f t="shared" si="28"/>
        <v>0</v>
      </c>
      <c r="T27" s="5">
        <f t="shared" si="29"/>
        <v>0.91999999999998749</v>
      </c>
      <c r="U27" s="5">
        <f t="shared" si="30"/>
        <v>0</v>
      </c>
      <c r="V27" s="5">
        <f t="shared" si="31"/>
        <v>0.91999999999998749</v>
      </c>
      <c r="W27" s="5">
        <f t="shared" si="32"/>
        <v>0.29999999999999805</v>
      </c>
      <c r="X27" s="3">
        <f t="shared" si="33"/>
        <v>0.29999999999999805</v>
      </c>
      <c r="Y27" s="3">
        <f t="shared" si="34"/>
        <v>0</v>
      </c>
      <c r="Z27" s="3">
        <f t="shared" si="35"/>
        <v>0.29999999999999805</v>
      </c>
    </row>
    <row r="28" spans="1:26" x14ac:dyDescent="0.25">
      <c r="A28">
        <v>201702</v>
      </c>
      <c r="B28">
        <v>181</v>
      </c>
      <c r="C28" s="1">
        <v>0.3</v>
      </c>
      <c r="D28" s="1">
        <v>0</v>
      </c>
      <c r="E28" s="1">
        <v>0</v>
      </c>
      <c r="F28" s="1">
        <v>0</v>
      </c>
      <c r="G28" s="1">
        <v>0.3</v>
      </c>
      <c r="I28" s="5">
        <f t="shared" si="19"/>
        <v>0.91999999999998749</v>
      </c>
      <c r="J28" s="9">
        <f t="shared" si="20"/>
        <v>-91.170000000000016</v>
      </c>
      <c r="K28" s="9">
        <f t="shared" si="21"/>
        <v>0</v>
      </c>
      <c r="L28" s="9">
        <f t="shared" si="22"/>
        <v>-91.170000000000016</v>
      </c>
      <c r="M28" s="5">
        <f t="shared" si="23"/>
        <v>92.09</v>
      </c>
      <c r="N28" s="5">
        <f t="shared" si="24"/>
        <v>0</v>
      </c>
      <c r="O28" s="5">
        <f t="shared" si="25"/>
        <v>92.09</v>
      </c>
      <c r="P28" s="5">
        <f t="shared" si="26"/>
        <v>0</v>
      </c>
      <c r="Q28" s="9">
        <f t="shared" si="17"/>
        <v>0</v>
      </c>
      <c r="R28" s="5">
        <f t="shared" si="27"/>
        <v>0</v>
      </c>
      <c r="S28" s="11">
        <f t="shared" si="28"/>
        <v>0</v>
      </c>
      <c r="T28" s="5">
        <f t="shared" si="29"/>
        <v>0.91999999999998749</v>
      </c>
      <c r="U28" s="5">
        <f t="shared" si="30"/>
        <v>0</v>
      </c>
      <c r="V28" s="5">
        <f t="shared" si="31"/>
        <v>0.91999999999998749</v>
      </c>
      <c r="W28" s="5">
        <f t="shared" si="32"/>
        <v>0.29999999999999805</v>
      </c>
      <c r="X28" s="3">
        <f t="shared" si="33"/>
        <v>0.29999999999999805</v>
      </c>
      <c r="Y28" s="3">
        <f t="shared" si="34"/>
        <v>0</v>
      </c>
      <c r="Z28" s="3">
        <f t="shared" si="35"/>
        <v>0.29999999999999805</v>
      </c>
    </row>
    <row r="29" spans="1:26" x14ac:dyDescent="0.25">
      <c r="A29">
        <v>201703</v>
      </c>
      <c r="B29">
        <v>181</v>
      </c>
      <c r="C29" s="1">
        <v>0.3</v>
      </c>
      <c r="D29" s="1">
        <v>-20.98</v>
      </c>
      <c r="E29" s="1">
        <v>15.68</v>
      </c>
      <c r="F29" s="1">
        <v>0</v>
      </c>
      <c r="G29" s="1">
        <v>-5</v>
      </c>
      <c r="I29" s="5">
        <f t="shared" si="19"/>
        <v>0.91999999999998749</v>
      </c>
      <c r="J29" s="9">
        <f t="shared" si="20"/>
        <v>-91.170000000000016</v>
      </c>
      <c r="K29" s="9">
        <f t="shared" si="21"/>
        <v>-20.98</v>
      </c>
      <c r="L29" s="9">
        <f t="shared" si="22"/>
        <v>-112.15000000000002</v>
      </c>
      <c r="M29" s="5">
        <f t="shared" si="23"/>
        <v>92.09</v>
      </c>
      <c r="N29" s="5">
        <f t="shared" si="24"/>
        <v>15.68</v>
      </c>
      <c r="O29" s="5">
        <f t="shared" si="25"/>
        <v>107.77000000000001</v>
      </c>
      <c r="P29" s="5">
        <f t="shared" si="26"/>
        <v>0</v>
      </c>
      <c r="Q29" s="9">
        <f t="shared" si="17"/>
        <v>-20.98</v>
      </c>
      <c r="R29" s="5">
        <f t="shared" si="27"/>
        <v>0</v>
      </c>
      <c r="S29" s="11">
        <f t="shared" si="28"/>
        <v>0</v>
      </c>
      <c r="T29" s="5">
        <f t="shared" si="29"/>
        <v>0.91999999999998749</v>
      </c>
      <c r="U29" s="5">
        <f t="shared" si="30"/>
        <v>-5.3000000000000007</v>
      </c>
      <c r="V29" s="5">
        <f t="shared" si="31"/>
        <v>-4.3800000000000097</v>
      </c>
      <c r="W29" s="5">
        <f t="shared" si="32"/>
        <v>-5.0000000000000027</v>
      </c>
      <c r="X29" s="3">
        <f t="shared" si="33"/>
        <v>-5.0000000000000027</v>
      </c>
      <c r="Y29" s="3">
        <f t="shared" si="34"/>
        <v>0</v>
      </c>
      <c r="Z29" s="3">
        <f t="shared" si="35"/>
        <v>-5.0000000000000027</v>
      </c>
    </row>
    <row r="30" spans="1:26" x14ac:dyDescent="0.25">
      <c r="A30">
        <v>201704</v>
      </c>
      <c r="B30">
        <v>181</v>
      </c>
      <c r="C30" s="1">
        <v>-5</v>
      </c>
      <c r="D30" s="1">
        <v>-20.98</v>
      </c>
      <c r="E30" s="1">
        <v>0</v>
      </c>
      <c r="F30" s="1">
        <v>0</v>
      </c>
      <c r="G30" s="1">
        <v>-25.98</v>
      </c>
      <c r="I30" s="5">
        <f t="shared" si="19"/>
        <v>-4.3800000000000097</v>
      </c>
      <c r="J30" s="9">
        <f t="shared" si="20"/>
        <v>-112.15000000000002</v>
      </c>
      <c r="K30" s="9">
        <f t="shared" si="21"/>
        <v>-20.98</v>
      </c>
      <c r="L30" s="9">
        <f t="shared" si="22"/>
        <v>-133.13000000000002</v>
      </c>
      <c r="M30" s="5">
        <f t="shared" si="23"/>
        <v>107.77000000000001</v>
      </c>
      <c r="N30" s="5">
        <f t="shared" si="24"/>
        <v>0</v>
      </c>
      <c r="O30" s="5">
        <f t="shared" si="25"/>
        <v>107.77000000000001</v>
      </c>
      <c r="P30" s="5">
        <f t="shared" si="26"/>
        <v>0</v>
      </c>
      <c r="Q30" s="9">
        <f t="shared" si="17"/>
        <v>-20.98</v>
      </c>
      <c r="R30" s="5">
        <f t="shared" si="27"/>
        <v>0</v>
      </c>
      <c r="S30" s="11">
        <f t="shared" si="28"/>
        <v>0</v>
      </c>
      <c r="T30" s="5">
        <f t="shared" si="29"/>
        <v>-4.3800000000000097</v>
      </c>
      <c r="U30" s="5">
        <f t="shared" si="30"/>
        <v>-20.98</v>
      </c>
      <c r="V30" s="5">
        <f t="shared" si="31"/>
        <v>-25.360000000000014</v>
      </c>
      <c r="W30" s="5">
        <f t="shared" si="32"/>
        <v>-25.980000000000004</v>
      </c>
      <c r="X30" s="3">
        <f t="shared" si="33"/>
        <v>-25.980000000000004</v>
      </c>
      <c r="Y30" s="3">
        <f t="shared" si="34"/>
        <v>0</v>
      </c>
      <c r="Z30" s="3">
        <f t="shared" si="35"/>
        <v>-25.980000000000004</v>
      </c>
    </row>
    <row r="31" spans="1:26" x14ac:dyDescent="0.25">
      <c r="A31">
        <v>201705</v>
      </c>
      <c r="B31">
        <v>181</v>
      </c>
      <c r="C31" s="1">
        <v>-25.98</v>
      </c>
      <c r="D31" s="1">
        <v>-10.88</v>
      </c>
      <c r="E31" s="1">
        <v>20.98</v>
      </c>
      <c r="F31" s="1">
        <v>0</v>
      </c>
      <c r="G31" s="1">
        <v>-15.88</v>
      </c>
      <c r="I31" s="5">
        <f t="shared" si="19"/>
        <v>-25.360000000000014</v>
      </c>
      <c r="J31" s="9">
        <f t="shared" si="20"/>
        <v>-133.13000000000002</v>
      </c>
      <c r="K31" s="9">
        <f t="shared" si="21"/>
        <v>-10.88</v>
      </c>
      <c r="L31" s="9">
        <f t="shared" si="22"/>
        <v>-144.01000000000002</v>
      </c>
      <c r="M31" s="5">
        <f t="shared" si="23"/>
        <v>107.77000000000001</v>
      </c>
      <c r="N31" s="5">
        <f t="shared" si="24"/>
        <v>20.98</v>
      </c>
      <c r="O31" s="5">
        <f t="shared" si="25"/>
        <v>128.75</v>
      </c>
      <c r="P31" s="5">
        <f t="shared" si="26"/>
        <v>0</v>
      </c>
      <c r="Q31" s="9">
        <f t="shared" si="17"/>
        <v>-10.88</v>
      </c>
      <c r="R31" s="5">
        <f t="shared" si="27"/>
        <v>0</v>
      </c>
      <c r="S31" s="11">
        <f t="shared" si="28"/>
        <v>0</v>
      </c>
      <c r="T31" s="5">
        <f t="shared" si="29"/>
        <v>-25.360000000000014</v>
      </c>
      <c r="U31" s="5">
        <f t="shared" si="30"/>
        <v>10.1</v>
      </c>
      <c r="V31" s="5">
        <f t="shared" si="31"/>
        <v>-15.260000000000019</v>
      </c>
      <c r="W31" s="5">
        <f t="shared" si="32"/>
        <v>-15.880000000000004</v>
      </c>
      <c r="X31" s="3">
        <f t="shared" si="33"/>
        <v>-15.880000000000004</v>
      </c>
      <c r="Y31" s="3">
        <f t="shared" si="34"/>
        <v>0</v>
      </c>
      <c r="Z31" s="3">
        <f t="shared" si="35"/>
        <v>-15.880000000000004</v>
      </c>
    </row>
    <row r="32" spans="1:26" x14ac:dyDescent="0.25">
      <c r="A32">
        <v>201706</v>
      </c>
      <c r="B32">
        <v>181</v>
      </c>
      <c r="C32" s="1">
        <v>-15.88</v>
      </c>
      <c r="D32" s="1">
        <v>0</v>
      </c>
      <c r="E32" s="1">
        <v>10.88</v>
      </c>
      <c r="F32" s="1">
        <v>0</v>
      </c>
      <c r="G32" s="1">
        <v>-5</v>
      </c>
      <c r="I32" s="5">
        <f t="shared" si="19"/>
        <v>-15.260000000000019</v>
      </c>
      <c r="J32" s="9">
        <f t="shared" si="20"/>
        <v>-144.01000000000002</v>
      </c>
      <c r="K32" s="9">
        <f t="shared" si="21"/>
        <v>0</v>
      </c>
      <c r="L32" s="9">
        <f t="shared" si="22"/>
        <v>-144.01000000000002</v>
      </c>
      <c r="M32" s="5">
        <f t="shared" si="23"/>
        <v>128.75</v>
      </c>
      <c r="N32" s="5">
        <f t="shared" si="24"/>
        <v>10.88</v>
      </c>
      <c r="O32" s="5">
        <f t="shared" si="25"/>
        <v>139.63</v>
      </c>
      <c r="P32" s="5">
        <f t="shared" si="26"/>
        <v>0</v>
      </c>
      <c r="Q32" s="9">
        <f t="shared" si="17"/>
        <v>0</v>
      </c>
      <c r="R32" s="5">
        <f t="shared" si="27"/>
        <v>0</v>
      </c>
      <c r="S32" s="11">
        <f t="shared" si="28"/>
        <v>0</v>
      </c>
      <c r="T32" s="5">
        <f t="shared" si="29"/>
        <v>-15.260000000000019</v>
      </c>
      <c r="U32" s="5">
        <f t="shared" si="30"/>
        <v>10.88</v>
      </c>
      <c r="V32" s="5">
        <f t="shared" si="31"/>
        <v>-4.3800000000000239</v>
      </c>
      <c r="W32" s="5">
        <f t="shared" si="32"/>
        <v>-5.0000000000000036</v>
      </c>
      <c r="X32" s="3">
        <f t="shared" si="33"/>
        <v>-5.0000000000000036</v>
      </c>
      <c r="Y32" s="3">
        <f t="shared" si="34"/>
        <v>0</v>
      </c>
      <c r="Z32" s="3">
        <f t="shared" si="35"/>
        <v>-5.0000000000000036</v>
      </c>
    </row>
    <row r="33" spans="1:26" x14ac:dyDescent="0.25">
      <c r="A33">
        <v>201707</v>
      </c>
      <c r="B33">
        <v>181</v>
      </c>
      <c r="C33" s="1">
        <v>-5</v>
      </c>
      <c r="D33" s="1">
        <v>-10.88</v>
      </c>
      <c r="E33" s="1">
        <v>10.88</v>
      </c>
      <c r="F33" s="1">
        <v>0</v>
      </c>
      <c r="G33" s="1">
        <v>-5</v>
      </c>
      <c r="I33" s="5">
        <f t="shared" si="19"/>
        <v>-4.3800000000000239</v>
      </c>
      <c r="J33" s="9">
        <f t="shared" si="20"/>
        <v>-144.01000000000002</v>
      </c>
      <c r="K33" s="9">
        <f t="shared" si="21"/>
        <v>-10.88</v>
      </c>
      <c r="L33" s="9">
        <f t="shared" si="22"/>
        <v>-154.89000000000001</v>
      </c>
      <c r="M33" s="5">
        <f t="shared" si="23"/>
        <v>139.63</v>
      </c>
      <c r="N33" s="5">
        <f t="shared" si="24"/>
        <v>10.88</v>
      </c>
      <c r="O33" s="5">
        <f t="shared" si="25"/>
        <v>150.51</v>
      </c>
      <c r="P33" s="5">
        <f t="shared" si="26"/>
        <v>0</v>
      </c>
      <c r="Q33" s="9">
        <f t="shared" si="17"/>
        <v>-10.88</v>
      </c>
      <c r="R33" s="5">
        <f t="shared" si="27"/>
        <v>0</v>
      </c>
      <c r="S33" s="11">
        <f t="shared" si="28"/>
        <v>0</v>
      </c>
      <c r="T33" s="5">
        <f t="shared" si="29"/>
        <v>-4.3800000000000239</v>
      </c>
      <c r="U33" s="5">
        <f t="shared" si="30"/>
        <v>0</v>
      </c>
      <c r="V33" s="5">
        <f t="shared" si="31"/>
        <v>-4.3800000000000239</v>
      </c>
      <c r="W33" s="5">
        <f t="shared" si="32"/>
        <v>-5.0000000000000036</v>
      </c>
      <c r="X33" s="3">
        <f t="shared" si="33"/>
        <v>-5.0000000000000036</v>
      </c>
      <c r="Y33" s="3">
        <f t="shared" si="34"/>
        <v>0</v>
      </c>
      <c r="Z33" s="3">
        <f t="shared" si="35"/>
        <v>-5.0000000000000036</v>
      </c>
    </row>
    <row r="34" spans="1:26" x14ac:dyDescent="0.25">
      <c r="A34">
        <v>201708</v>
      </c>
      <c r="B34">
        <v>181</v>
      </c>
      <c r="C34" s="1">
        <v>-5</v>
      </c>
      <c r="D34" s="1">
        <v>-21.76</v>
      </c>
      <c r="E34" s="1">
        <v>0</v>
      </c>
      <c r="F34" s="1">
        <v>0</v>
      </c>
      <c r="G34" s="1">
        <v>-26.76</v>
      </c>
      <c r="I34" s="5">
        <f t="shared" si="19"/>
        <v>-4.3800000000000239</v>
      </c>
      <c r="J34" s="9">
        <f t="shared" si="20"/>
        <v>-154.89000000000001</v>
      </c>
      <c r="K34" s="9">
        <f t="shared" si="21"/>
        <v>-21.76</v>
      </c>
      <c r="L34" s="9">
        <f t="shared" si="22"/>
        <v>-176.65</v>
      </c>
      <c r="M34" s="5">
        <f t="shared" si="23"/>
        <v>150.51</v>
      </c>
      <c r="N34" s="5">
        <f t="shared" si="24"/>
        <v>0</v>
      </c>
      <c r="O34" s="5">
        <f t="shared" si="25"/>
        <v>150.51</v>
      </c>
      <c r="P34" s="5">
        <f t="shared" si="26"/>
        <v>0</v>
      </c>
      <c r="Q34" s="9">
        <f t="shared" si="17"/>
        <v>-21.76</v>
      </c>
      <c r="R34" s="5">
        <f t="shared" si="27"/>
        <v>0</v>
      </c>
      <c r="S34" s="11">
        <f t="shared" si="28"/>
        <v>0</v>
      </c>
      <c r="T34" s="5">
        <f t="shared" si="29"/>
        <v>-4.3800000000000239</v>
      </c>
      <c r="U34" s="5">
        <f t="shared" si="30"/>
        <v>-21.76</v>
      </c>
      <c r="V34" s="5">
        <f t="shared" si="31"/>
        <v>-26.140000000000015</v>
      </c>
      <c r="W34" s="5">
        <f t="shared" si="32"/>
        <v>-26.760000000000005</v>
      </c>
      <c r="X34" s="3">
        <f t="shared" si="33"/>
        <v>-26.760000000000005</v>
      </c>
      <c r="Y34" s="3">
        <f t="shared" si="34"/>
        <v>0</v>
      </c>
      <c r="Z34" s="3">
        <f t="shared" si="35"/>
        <v>-26.760000000000005</v>
      </c>
    </row>
    <row r="35" spans="1:26" x14ac:dyDescent="0.25">
      <c r="A35">
        <v>201709</v>
      </c>
      <c r="B35">
        <v>181</v>
      </c>
      <c r="C35" s="1">
        <v>-26.76</v>
      </c>
      <c r="D35" s="1">
        <v>10.88</v>
      </c>
      <c r="E35" s="1">
        <v>32.64</v>
      </c>
      <c r="F35" s="1">
        <v>0</v>
      </c>
      <c r="G35" s="1">
        <v>16.760000000000002</v>
      </c>
      <c r="I35" s="5">
        <f t="shared" si="19"/>
        <v>-26.140000000000015</v>
      </c>
      <c r="J35" s="9">
        <f t="shared" si="20"/>
        <v>-176.65</v>
      </c>
      <c r="K35" s="9">
        <f t="shared" si="21"/>
        <v>10.88</v>
      </c>
      <c r="L35" s="9">
        <f t="shared" si="22"/>
        <v>-165.77</v>
      </c>
      <c r="M35" s="5">
        <f t="shared" si="23"/>
        <v>150.51</v>
      </c>
      <c r="N35" s="5">
        <f t="shared" si="24"/>
        <v>32.64</v>
      </c>
      <c r="O35" s="5">
        <f t="shared" si="25"/>
        <v>183.14999999999998</v>
      </c>
      <c r="P35" s="5">
        <f t="shared" si="26"/>
        <v>0</v>
      </c>
      <c r="Q35" s="9">
        <f t="shared" si="17"/>
        <v>0</v>
      </c>
      <c r="R35" s="5">
        <f t="shared" si="27"/>
        <v>0</v>
      </c>
      <c r="S35" s="11">
        <f t="shared" si="28"/>
        <v>0</v>
      </c>
      <c r="T35" s="5">
        <f t="shared" si="29"/>
        <v>-26.140000000000015</v>
      </c>
      <c r="U35" s="5">
        <f t="shared" si="30"/>
        <v>43.52</v>
      </c>
      <c r="V35" s="5">
        <f t="shared" si="31"/>
        <v>17.379999999999967</v>
      </c>
      <c r="W35" s="5">
        <f t="shared" si="32"/>
        <v>16.759999999999998</v>
      </c>
      <c r="X35" s="3">
        <f t="shared" si="33"/>
        <v>16.759999999999998</v>
      </c>
      <c r="Y35" s="3">
        <f t="shared" si="34"/>
        <v>0</v>
      </c>
      <c r="Z35" s="3">
        <f t="shared" si="35"/>
        <v>16.759999999999998</v>
      </c>
    </row>
    <row r="36" spans="1:26" x14ac:dyDescent="0.25">
      <c r="A36">
        <v>201710</v>
      </c>
      <c r="B36">
        <v>181</v>
      </c>
      <c r="C36" s="1">
        <v>16.760000000000002</v>
      </c>
      <c r="D36" s="1">
        <v>-79.23</v>
      </c>
      <c r="E36" s="1">
        <v>56.26</v>
      </c>
      <c r="F36" s="1">
        <v>0</v>
      </c>
      <c r="G36" s="1">
        <v>-6.21</v>
      </c>
      <c r="I36" s="5">
        <f t="shared" si="19"/>
        <v>17.379999999999967</v>
      </c>
      <c r="J36" s="9">
        <f t="shared" si="20"/>
        <v>-165.77</v>
      </c>
      <c r="K36" s="9">
        <f t="shared" si="21"/>
        <v>-79.23</v>
      </c>
      <c r="L36" s="9">
        <f t="shared" si="22"/>
        <v>-245</v>
      </c>
      <c r="M36" s="5">
        <f t="shared" si="23"/>
        <v>183.14999999999998</v>
      </c>
      <c r="N36" s="5">
        <f t="shared" si="24"/>
        <v>56.26</v>
      </c>
      <c r="O36" s="5">
        <f t="shared" si="25"/>
        <v>239.40999999999997</v>
      </c>
      <c r="P36" s="5">
        <f t="shared" si="26"/>
        <v>0</v>
      </c>
      <c r="Q36" s="9">
        <f t="shared" si="17"/>
        <v>-79.23</v>
      </c>
      <c r="R36" s="5">
        <f t="shared" si="27"/>
        <v>0</v>
      </c>
      <c r="S36" s="11">
        <f t="shared" si="28"/>
        <v>0</v>
      </c>
      <c r="T36" s="5">
        <f t="shared" si="29"/>
        <v>17.379999999999967</v>
      </c>
      <c r="U36" s="5">
        <f t="shared" si="30"/>
        <v>-22.970000000000006</v>
      </c>
      <c r="V36" s="5">
        <f t="shared" si="31"/>
        <v>-5.5900000000000318</v>
      </c>
      <c r="W36" s="5">
        <f t="shared" si="32"/>
        <v>-6.210000000000008</v>
      </c>
      <c r="X36" s="3">
        <f t="shared" si="33"/>
        <v>-6.210000000000008</v>
      </c>
      <c r="Y36" s="3">
        <f t="shared" si="34"/>
        <v>0</v>
      </c>
      <c r="Z36" s="3">
        <f t="shared" si="35"/>
        <v>-6.210000000000008</v>
      </c>
    </row>
    <row r="37" spans="1:26" x14ac:dyDescent="0.25">
      <c r="A37">
        <v>201711</v>
      </c>
      <c r="B37">
        <v>181</v>
      </c>
      <c r="C37" s="1">
        <v>-6.21</v>
      </c>
      <c r="D37" s="1">
        <v>5.66</v>
      </c>
      <c r="E37" s="1">
        <v>17.309999999999999</v>
      </c>
      <c r="F37" s="1">
        <v>0</v>
      </c>
      <c r="G37" s="1">
        <v>16.760000000000002</v>
      </c>
      <c r="I37" s="5">
        <f t="shared" si="19"/>
        <v>-5.5900000000000318</v>
      </c>
      <c r="J37" s="9">
        <f t="shared" si="20"/>
        <v>-245</v>
      </c>
      <c r="K37" s="9">
        <f t="shared" si="21"/>
        <v>5.66</v>
      </c>
      <c r="L37" s="9">
        <f t="shared" si="22"/>
        <v>-239.34</v>
      </c>
      <c r="M37" s="5">
        <f t="shared" si="23"/>
        <v>239.40999999999997</v>
      </c>
      <c r="N37" s="5">
        <f t="shared" si="24"/>
        <v>17.309999999999999</v>
      </c>
      <c r="O37" s="5">
        <f t="shared" si="25"/>
        <v>256.71999999999997</v>
      </c>
      <c r="P37" s="5">
        <f t="shared" si="26"/>
        <v>0</v>
      </c>
      <c r="Q37" s="9">
        <f t="shared" si="17"/>
        <v>0</v>
      </c>
      <c r="R37" s="5">
        <f t="shared" si="27"/>
        <v>0</v>
      </c>
      <c r="S37" s="11">
        <f t="shared" si="28"/>
        <v>0</v>
      </c>
      <c r="T37" s="5">
        <f t="shared" si="29"/>
        <v>-5.5900000000000318</v>
      </c>
      <c r="U37" s="5">
        <f t="shared" si="30"/>
        <v>22.97</v>
      </c>
      <c r="V37" s="5">
        <f t="shared" si="31"/>
        <v>17.379999999999967</v>
      </c>
      <c r="W37" s="5">
        <f t="shared" si="32"/>
        <v>16.759999999999991</v>
      </c>
      <c r="X37" s="3">
        <f t="shared" si="33"/>
        <v>16.759999999999991</v>
      </c>
      <c r="Y37" s="3">
        <f t="shared" si="34"/>
        <v>0</v>
      </c>
      <c r="Z37" s="3">
        <f t="shared" si="35"/>
        <v>16.759999999999991</v>
      </c>
    </row>
    <row r="38" spans="1:26" x14ac:dyDescent="0.25">
      <c r="A38">
        <v>201712</v>
      </c>
      <c r="B38">
        <v>181</v>
      </c>
      <c r="C38" s="1">
        <v>16.760000000000002</v>
      </c>
      <c r="D38" s="1">
        <v>-22.96</v>
      </c>
      <c r="E38" s="1">
        <v>22.96</v>
      </c>
      <c r="F38" s="1">
        <v>0</v>
      </c>
      <c r="G38" s="1">
        <v>16.760000000000002</v>
      </c>
      <c r="I38" s="5">
        <f t="shared" si="19"/>
        <v>17.379999999999967</v>
      </c>
      <c r="J38" s="9">
        <f t="shared" si="20"/>
        <v>-239.34</v>
      </c>
      <c r="K38" s="9">
        <f t="shared" si="21"/>
        <v>-22.96</v>
      </c>
      <c r="L38" s="9">
        <f t="shared" si="22"/>
        <v>-262.3</v>
      </c>
      <c r="M38" s="5">
        <f t="shared" si="23"/>
        <v>256.71999999999997</v>
      </c>
      <c r="N38" s="5">
        <f t="shared" si="24"/>
        <v>22.96</v>
      </c>
      <c r="O38" s="5">
        <f t="shared" si="25"/>
        <v>279.67999999999995</v>
      </c>
      <c r="P38" s="5">
        <f t="shared" si="26"/>
        <v>0</v>
      </c>
      <c r="Q38" s="9">
        <f t="shared" si="17"/>
        <v>-22.96</v>
      </c>
      <c r="R38" s="5">
        <f t="shared" si="27"/>
        <v>0</v>
      </c>
      <c r="S38" s="11">
        <f t="shared" si="28"/>
        <v>0</v>
      </c>
      <c r="T38" s="5">
        <f t="shared" si="29"/>
        <v>17.379999999999967</v>
      </c>
      <c r="U38" s="5">
        <f t="shared" si="30"/>
        <v>0</v>
      </c>
      <c r="V38" s="5">
        <f t="shared" si="31"/>
        <v>17.379999999999939</v>
      </c>
      <c r="W38" s="5">
        <f t="shared" si="32"/>
        <v>16.759999999999991</v>
      </c>
      <c r="X38" s="3">
        <f t="shared" si="33"/>
        <v>16.759999999999991</v>
      </c>
      <c r="Y38" s="3">
        <f t="shared" si="34"/>
        <v>0</v>
      </c>
      <c r="Z38" s="3">
        <f t="shared" si="35"/>
        <v>16.759999999999991</v>
      </c>
    </row>
    <row r="39" spans="1:26" x14ac:dyDescent="0.25">
      <c r="A39">
        <v>201801</v>
      </c>
      <c r="B39">
        <v>181</v>
      </c>
      <c r="C39" s="1">
        <v>16.760000000000002</v>
      </c>
      <c r="D39" s="1">
        <v>0</v>
      </c>
      <c r="E39" s="1">
        <v>0</v>
      </c>
      <c r="F39" s="1">
        <v>0</v>
      </c>
      <c r="G39" s="1">
        <v>16.760000000000002</v>
      </c>
      <c r="I39" s="5">
        <f t="shared" si="19"/>
        <v>17.379999999999939</v>
      </c>
      <c r="J39" s="9">
        <f t="shared" si="20"/>
        <v>-262.3</v>
      </c>
      <c r="K39" s="9">
        <f t="shared" si="21"/>
        <v>0</v>
      </c>
      <c r="L39" s="9">
        <f t="shared" si="22"/>
        <v>-262.3</v>
      </c>
      <c r="M39" s="5">
        <f t="shared" si="23"/>
        <v>279.67999999999995</v>
      </c>
      <c r="N39" s="5">
        <f t="shared" si="24"/>
        <v>0</v>
      </c>
      <c r="O39" s="5">
        <f t="shared" si="25"/>
        <v>279.67999999999995</v>
      </c>
      <c r="P39" s="5">
        <f t="shared" si="26"/>
        <v>0</v>
      </c>
      <c r="Q39" s="9">
        <f t="shared" si="17"/>
        <v>0</v>
      </c>
      <c r="R39" s="5">
        <f t="shared" si="27"/>
        <v>0</v>
      </c>
      <c r="S39" s="11">
        <f t="shared" si="28"/>
        <v>0</v>
      </c>
      <c r="T39" s="5">
        <f t="shared" si="29"/>
        <v>17.379999999999939</v>
      </c>
      <c r="U39" s="5">
        <f t="shared" si="30"/>
        <v>0</v>
      </c>
      <c r="V39" s="5">
        <f t="shared" si="31"/>
        <v>17.379999999999939</v>
      </c>
      <c r="W39" s="5">
        <f t="shared" si="32"/>
        <v>16.759999999999991</v>
      </c>
      <c r="X39" s="3">
        <f t="shared" si="33"/>
        <v>16.759999999999991</v>
      </c>
      <c r="Y39" s="3">
        <f t="shared" si="34"/>
        <v>0</v>
      </c>
      <c r="Z39" s="3">
        <f t="shared" si="35"/>
        <v>16.759999999999991</v>
      </c>
    </row>
    <row r="40" spans="1:26" x14ac:dyDescent="0.25">
      <c r="A40">
        <v>201802</v>
      </c>
      <c r="B40">
        <v>181</v>
      </c>
      <c r="C40" s="1">
        <v>16.760000000000002</v>
      </c>
      <c r="D40" s="1">
        <v>-65.28</v>
      </c>
      <c r="E40" s="1">
        <v>0</v>
      </c>
      <c r="F40" s="1">
        <v>0</v>
      </c>
      <c r="G40" s="1">
        <v>-48.52</v>
      </c>
      <c r="I40" s="5">
        <f t="shared" si="19"/>
        <v>17.379999999999939</v>
      </c>
      <c r="J40" s="9">
        <f t="shared" si="20"/>
        <v>-262.3</v>
      </c>
      <c r="K40" s="9">
        <f t="shared" si="21"/>
        <v>-65.28</v>
      </c>
      <c r="L40" s="9">
        <f t="shared" si="22"/>
        <v>-327.58000000000004</v>
      </c>
      <c r="M40" s="5">
        <f t="shared" si="23"/>
        <v>279.67999999999995</v>
      </c>
      <c r="N40" s="5">
        <f t="shared" si="24"/>
        <v>0</v>
      </c>
      <c r="O40" s="5">
        <f t="shared" si="25"/>
        <v>279.67999999999995</v>
      </c>
      <c r="P40" s="5">
        <f t="shared" si="26"/>
        <v>0</v>
      </c>
      <c r="Q40" s="9">
        <f t="shared" si="17"/>
        <v>-65.28</v>
      </c>
      <c r="R40" s="5">
        <f t="shared" si="27"/>
        <v>0</v>
      </c>
      <c r="S40" s="11">
        <f t="shared" si="28"/>
        <v>0</v>
      </c>
      <c r="T40" s="5">
        <f t="shared" si="29"/>
        <v>17.379999999999939</v>
      </c>
      <c r="U40" s="5">
        <f t="shared" si="30"/>
        <v>-65.28</v>
      </c>
      <c r="V40" s="5">
        <f t="shared" si="31"/>
        <v>-47.900000000000091</v>
      </c>
      <c r="W40" s="5">
        <f t="shared" si="32"/>
        <v>-48.52000000000001</v>
      </c>
      <c r="X40" s="3">
        <f t="shared" si="33"/>
        <v>-48.52000000000001</v>
      </c>
      <c r="Y40" s="3">
        <f t="shared" si="34"/>
        <v>0</v>
      </c>
      <c r="Z40" s="3">
        <f t="shared" si="35"/>
        <v>-48.52000000000001</v>
      </c>
    </row>
    <row r="41" spans="1:26" x14ac:dyDescent="0.25">
      <c r="A41">
        <v>201803</v>
      </c>
      <c r="B41">
        <v>181</v>
      </c>
      <c r="C41" s="1">
        <v>-48.52</v>
      </c>
      <c r="D41" s="1">
        <v>-76.819999999999993</v>
      </c>
      <c r="E41" s="1">
        <v>142.1</v>
      </c>
      <c r="F41" s="1">
        <v>0</v>
      </c>
      <c r="G41" s="1">
        <v>16.760000000000002</v>
      </c>
      <c r="I41" s="5">
        <f t="shared" si="19"/>
        <v>-47.900000000000091</v>
      </c>
      <c r="J41" s="9">
        <f t="shared" si="20"/>
        <v>-327.58000000000004</v>
      </c>
      <c r="K41" s="9">
        <f t="shared" si="21"/>
        <v>-76.819999999999993</v>
      </c>
      <c r="L41" s="9">
        <f t="shared" si="22"/>
        <v>-404.40000000000003</v>
      </c>
      <c r="M41" s="5">
        <f t="shared" si="23"/>
        <v>279.67999999999995</v>
      </c>
      <c r="N41" s="5">
        <f t="shared" si="24"/>
        <v>142.1</v>
      </c>
      <c r="O41" s="5">
        <f t="shared" si="25"/>
        <v>421.78</v>
      </c>
      <c r="P41" s="5">
        <f t="shared" si="26"/>
        <v>0</v>
      </c>
      <c r="Q41" s="9">
        <f t="shared" si="17"/>
        <v>-76.819999999999993</v>
      </c>
      <c r="R41" s="5">
        <f t="shared" si="27"/>
        <v>0</v>
      </c>
      <c r="S41" s="11">
        <f t="shared" si="28"/>
        <v>0</v>
      </c>
      <c r="T41" s="5">
        <f t="shared" si="29"/>
        <v>-47.900000000000091</v>
      </c>
      <c r="U41" s="5">
        <f t="shared" si="30"/>
        <v>65.28</v>
      </c>
      <c r="V41" s="5">
        <f t="shared" si="31"/>
        <v>17.379999999999939</v>
      </c>
      <c r="W41" s="5">
        <f t="shared" si="32"/>
        <v>16.759999999999991</v>
      </c>
      <c r="X41" s="3">
        <f t="shared" si="33"/>
        <v>16.759999999999991</v>
      </c>
      <c r="Y41" s="3">
        <f t="shared" si="34"/>
        <v>0</v>
      </c>
      <c r="Z41" s="3">
        <f t="shared" si="35"/>
        <v>16.759999999999991</v>
      </c>
    </row>
    <row r="42" spans="1:26" x14ac:dyDescent="0.25">
      <c r="A42">
        <v>201804</v>
      </c>
      <c r="B42">
        <v>181</v>
      </c>
      <c r="C42" s="1">
        <v>16.760000000000002</v>
      </c>
      <c r="D42" s="1">
        <v>-33.299999999999997</v>
      </c>
      <c r="E42" s="1">
        <v>33.299999999999997</v>
      </c>
      <c r="F42" s="1">
        <v>0</v>
      </c>
      <c r="G42" s="1">
        <v>16.760000000000002</v>
      </c>
      <c r="I42" s="5">
        <f t="shared" si="19"/>
        <v>17.379999999999939</v>
      </c>
      <c r="J42" s="9">
        <f t="shared" si="20"/>
        <v>-404.40000000000003</v>
      </c>
      <c r="K42" s="9">
        <f t="shared" si="21"/>
        <v>-33.299999999999997</v>
      </c>
      <c r="L42" s="9">
        <f t="shared" si="22"/>
        <v>-437.70000000000005</v>
      </c>
      <c r="M42" s="5">
        <f t="shared" si="23"/>
        <v>421.78</v>
      </c>
      <c r="N42" s="5">
        <f t="shared" si="24"/>
        <v>33.299999999999997</v>
      </c>
      <c r="O42" s="5">
        <f t="shared" si="25"/>
        <v>455.08</v>
      </c>
      <c r="P42" s="5">
        <f t="shared" si="26"/>
        <v>0</v>
      </c>
      <c r="Q42" s="9">
        <f t="shared" si="17"/>
        <v>-33.299999999999997</v>
      </c>
      <c r="R42" s="5">
        <f t="shared" si="27"/>
        <v>0</v>
      </c>
      <c r="S42" s="11">
        <f t="shared" si="28"/>
        <v>0</v>
      </c>
      <c r="T42" s="5">
        <f t="shared" si="29"/>
        <v>17.379999999999939</v>
      </c>
      <c r="U42" s="5">
        <f t="shared" si="30"/>
        <v>0</v>
      </c>
      <c r="V42" s="5">
        <f t="shared" si="31"/>
        <v>17.379999999999939</v>
      </c>
      <c r="W42" s="5">
        <f t="shared" si="32"/>
        <v>16.759999999999991</v>
      </c>
      <c r="X42" s="3">
        <f t="shared" si="33"/>
        <v>16.759999999999991</v>
      </c>
      <c r="Y42" s="3">
        <f t="shared" si="34"/>
        <v>0</v>
      </c>
      <c r="Z42" s="3">
        <f t="shared" si="35"/>
        <v>16.759999999999991</v>
      </c>
    </row>
    <row r="43" spans="1:26" x14ac:dyDescent="0.25">
      <c r="A43">
        <v>201805</v>
      </c>
      <c r="B43">
        <v>181</v>
      </c>
      <c r="C43" s="1">
        <v>16.760000000000002</v>
      </c>
      <c r="D43" s="1">
        <v>0</v>
      </c>
      <c r="E43" s="1">
        <v>0</v>
      </c>
      <c r="F43" s="1">
        <v>0</v>
      </c>
      <c r="G43" s="1">
        <v>16.760000000000002</v>
      </c>
      <c r="I43" s="5">
        <f t="shared" si="19"/>
        <v>17.379999999999939</v>
      </c>
      <c r="J43" s="9">
        <f t="shared" si="20"/>
        <v>-437.70000000000005</v>
      </c>
      <c r="K43" s="9">
        <f t="shared" si="21"/>
        <v>0</v>
      </c>
      <c r="L43" s="9">
        <f t="shared" si="22"/>
        <v>-437.70000000000005</v>
      </c>
      <c r="M43" s="5">
        <f t="shared" si="23"/>
        <v>455.08</v>
      </c>
      <c r="N43" s="5">
        <f t="shared" si="24"/>
        <v>0</v>
      </c>
      <c r="O43" s="5">
        <f t="shared" si="25"/>
        <v>455.08</v>
      </c>
      <c r="P43" s="5">
        <f t="shared" si="26"/>
        <v>0</v>
      </c>
      <c r="Q43" s="9">
        <f t="shared" si="17"/>
        <v>0</v>
      </c>
      <c r="R43" s="5">
        <f t="shared" si="27"/>
        <v>0</v>
      </c>
      <c r="S43" s="11">
        <f t="shared" si="28"/>
        <v>0</v>
      </c>
      <c r="T43" s="5">
        <f t="shared" si="29"/>
        <v>17.379999999999939</v>
      </c>
      <c r="U43" s="5">
        <f t="shared" si="30"/>
        <v>0</v>
      </c>
      <c r="V43" s="5">
        <f t="shared" si="31"/>
        <v>17.379999999999939</v>
      </c>
      <c r="W43" s="5">
        <f t="shared" si="32"/>
        <v>16.759999999999991</v>
      </c>
      <c r="X43" s="3">
        <f t="shared" si="33"/>
        <v>16.759999999999991</v>
      </c>
      <c r="Y43" s="3">
        <f t="shared" si="34"/>
        <v>0</v>
      </c>
      <c r="Z43" s="3">
        <f t="shared" si="35"/>
        <v>16.759999999999991</v>
      </c>
    </row>
    <row r="44" spans="1:26" x14ac:dyDescent="0.25">
      <c r="A44">
        <v>201806</v>
      </c>
      <c r="B44">
        <v>181</v>
      </c>
      <c r="C44" s="1">
        <v>16.760000000000002</v>
      </c>
      <c r="D44" s="1">
        <v>-13.3</v>
      </c>
      <c r="E44" s="1">
        <v>0</v>
      </c>
      <c r="F44" s="1">
        <v>0</v>
      </c>
      <c r="G44" s="1">
        <v>3.46</v>
      </c>
      <c r="I44" s="5">
        <f t="shared" si="19"/>
        <v>17.379999999999939</v>
      </c>
      <c r="J44" s="9">
        <f t="shared" si="20"/>
        <v>-437.70000000000005</v>
      </c>
      <c r="K44" s="9">
        <f t="shared" si="21"/>
        <v>-13.3</v>
      </c>
      <c r="L44" s="9">
        <f t="shared" si="22"/>
        <v>-451.00000000000006</v>
      </c>
      <c r="M44" s="5">
        <f t="shared" si="23"/>
        <v>455.08</v>
      </c>
      <c r="N44" s="5">
        <f t="shared" si="24"/>
        <v>0</v>
      </c>
      <c r="O44" s="5">
        <f t="shared" si="25"/>
        <v>455.08</v>
      </c>
      <c r="P44" s="5">
        <f t="shared" si="26"/>
        <v>0</v>
      </c>
      <c r="Q44" s="9">
        <f t="shared" si="17"/>
        <v>-13.3</v>
      </c>
      <c r="R44" s="5">
        <f t="shared" si="27"/>
        <v>0</v>
      </c>
      <c r="S44" s="11">
        <f t="shared" si="28"/>
        <v>0</v>
      </c>
      <c r="T44" s="5">
        <f t="shared" si="29"/>
        <v>17.379999999999939</v>
      </c>
      <c r="U44" s="5">
        <f t="shared" si="30"/>
        <v>-13.3</v>
      </c>
      <c r="V44" s="5">
        <f t="shared" si="31"/>
        <v>4.0799999999999272</v>
      </c>
      <c r="W44" s="5">
        <f t="shared" si="32"/>
        <v>3.4599999999999902</v>
      </c>
      <c r="X44" s="3">
        <f t="shared" si="33"/>
        <v>3.4599999999999902</v>
      </c>
      <c r="Y44" s="3">
        <f t="shared" si="34"/>
        <v>0</v>
      </c>
      <c r="Z44" s="3">
        <f t="shared" si="35"/>
        <v>3.4599999999999902</v>
      </c>
    </row>
    <row r="45" spans="1:26" x14ac:dyDescent="0.25">
      <c r="A45">
        <v>201807</v>
      </c>
      <c r="B45">
        <v>181</v>
      </c>
      <c r="C45" s="1">
        <v>3.46</v>
      </c>
      <c r="D45" s="1">
        <v>0</v>
      </c>
      <c r="E45" s="1">
        <v>13.3</v>
      </c>
      <c r="F45" s="1">
        <v>0</v>
      </c>
      <c r="G45" s="1">
        <v>16.760000000000002</v>
      </c>
      <c r="I45" s="5">
        <f t="shared" si="19"/>
        <v>4.0799999999999272</v>
      </c>
      <c r="J45" s="9">
        <f t="shared" si="20"/>
        <v>-451.00000000000006</v>
      </c>
      <c r="K45" s="9">
        <f t="shared" si="21"/>
        <v>0</v>
      </c>
      <c r="L45" s="9">
        <f t="shared" si="22"/>
        <v>-451.00000000000006</v>
      </c>
      <c r="M45" s="5">
        <f t="shared" si="23"/>
        <v>455.08</v>
      </c>
      <c r="N45" s="5">
        <f t="shared" si="24"/>
        <v>13.3</v>
      </c>
      <c r="O45" s="5">
        <f t="shared" si="25"/>
        <v>468.38</v>
      </c>
      <c r="P45" s="5">
        <f t="shared" si="26"/>
        <v>0</v>
      </c>
      <c r="Q45" s="9">
        <f t="shared" si="17"/>
        <v>0</v>
      </c>
      <c r="R45" s="5">
        <f t="shared" si="27"/>
        <v>0</v>
      </c>
      <c r="S45" s="11">
        <f t="shared" si="28"/>
        <v>0</v>
      </c>
      <c r="T45" s="5">
        <f t="shared" si="29"/>
        <v>4.0799999999999272</v>
      </c>
      <c r="U45" s="5">
        <f t="shared" si="30"/>
        <v>13.3</v>
      </c>
      <c r="V45" s="5">
        <f t="shared" si="31"/>
        <v>17.379999999999939</v>
      </c>
      <c r="W45" s="5">
        <f t="shared" si="32"/>
        <v>16.759999999999991</v>
      </c>
      <c r="X45" s="3">
        <f t="shared" si="33"/>
        <v>16.759999999999991</v>
      </c>
      <c r="Y45" s="3">
        <f t="shared" si="34"/>
        <v>0</v>
      </c>
      <c r="Z45" s="3">
        <f t="shared" si="35"/>
        <v>16.759999999999991</v>
      </c>
    </row>
    <row r="46" spans="1:26" x14ac:dyDescent="0.25">
      <c r="A46">
        <v>201808</v>
      </c>
      <c r="B46">
        <v>181</v>
      </c>
      <c r="C46" s="1">
        <v>16.760000000000002</v>
      </c>
      <c r="D46" s="1">
        <v>0</v>
      </c>
      <c r="E46" s="1">
        <v>0</v>
      </c>
      <c r="F46" s="1">
        <v>0</v>
      </c>
      <c r="G46" s="1">
        <v>16.760000000000002</v>
      </c>
      <c r="I46" s="5">
        <f t="shared" si="19"/>
        <v>17.379999999999939</v>
      </c>
      <c r="J46" s="9">
        <f t="shared" si="20"/>
        <v>-451.00000000000006</v>
      </c>
      <c r="K46" s="9">
        <f t="shared" si="21"/>
        <v>0</v>
      </c>
      <c r="L46" s="9">
        <f t="shared" si="22"/>
        <v>-451.00000000000006</v>
      </c>
      <c r="M46" s="5">
        <f t="shared" si="23"/>
        <v>468.38</v>
      </c>
      <c r="N46" s="5">
        <f t="shared" si="24"/>
        <v>0</v>
      </c>
      <c r="O46" s="5">
        <f t="shared" si="25"/>
        <v>468.38</v>
      </c>
      <c r="P46" s="5">
        <f t="shared" si="26"/>
        <v>0</v>
      </c>
      <c r="Q46" s="9">
        <f t="shared" si="17"/>
        <v>0</v>
      </c>
      <c r="R46" s="5">
        <f t="shared" si="27"/>
        <v>0</v>
      </c>
      <c r="S46" s="11">
        <f t="shared" si="28"/>
        <v>0</v>
      </c>
      <c r="T46" s="5">
        <f t="shared" si="29"/>
        <v>17.379999999999939</v>
      </c>
      <c r="U46" s="5">
        <f t="shared" si="30"/>
        <v>0</v>
      </c>
      <c r="V46" s="5">
        <f t="shared" si="31"/>
        <v>17.379999999999939</v>
      </c>
      <c r="W46" s="5">
        <f t="shared" si="32"/>
        <v>16.759999999999991</v>
      </c>
      <c r="X46" s="3">
        <f t="shared" si="33"/>
        <v>16.759999999999991</v>
      </c>
      <c r="Y46" s="3">
        <f t="shared" si="34"/>
        <v>0</v>
      </c>
      <c r="Z46" s="3">
        <f t="shared" si="35"/>
        <v>16.759999999999991</v>
      </c>
    </row>
    <row r="47" spans="1:26" x14ac:dyDescent="0.25">
      <c r="A47">
        <v>201809</v>
      </c>
      <c r="B47">
        <v>181</v>
      </c>
      <c r="C47" s="1">
        <v>16.760000000000002</v>
      </c>
      <c r="D47" s="1">
        <v>0</v>
      </c>
      <c r="E47" s="1">
        <v>0</v>
      </c>
      <c r="F47" s="1">
        <v>0</v>
      </c>
      <c r="G47" s="1">
        <v>16.760000000000002</v>
      </c>
      <c r="I47" s="5">
        <f t="shared" si="19"/>
        <v>17.379999999999939</v>
      </c>
      <c r="J47" s="9">
        <f t="shared" si="20"/>
        <v>-451.00000000000006</v>
      </c>
      <c r="K47" s="9">
        <f t="shared" si="21"/>
        <v>0</v>
      </c>
      <c r="L47" s="9">
        <f t="shared" si="22"/>
        <v>-451.00000000000006</v>
      </c>
      <c r="M47" s="5">
        <f t="shared" si="23"/>
        <v>468.38</v>
      </c>
      <c r="N47" s="5">
        <f t="shared" si="24"/>
        <v>0</v>
      </c>
      <c r="O47" s="5">
        <f t="shared" si="25"/>
        <v>468.38</v>
      </c>
      <c r="P47" s="5">
        <f t="shared" si="26"/>
        <v>0</v>
      </c>
      <c r="Q47" s="9">
        <f t="shared" si="17"/>
        <v>0</v>
      </c>
      <c r="R47" s="5">
        <f t="shared" si="27"/>
        <v>0</v>
      </c>
      <c r="S47" s="11">
        <f t="shared" si="28"/>
        <v>0</v>
      </c>
      <c r="T47" s="5">
        <f t="shared" si="29"/>
        <v>17.379999999999939</v>
      </c>
      <c r="U47" s="5">
        <f t="shared" si="30"/>
        <v>0</v>
      </c>
      <c r="V47" s="5">
        <f t="shared" si="31"/>
        <v>17.379999999999939</v>
      </c>
      <c r="W47" s="5">
        <f t="shared" si="32"/>
        <v>16.759999999999991</v>
      </c>
      <c r="X47" s="3">
        <f t="shared" si="33"/>
        <v>16.759999999999991</v>
      </c>
      <c r="Y47" s="3">
        <f t="shared" si="34"/>
        <v>0</v>
      </c>
      <c r="Z47" s="3">
        <f t="shared" si="35"/>
        <v>16.759999999999991</v>
      </c>
    </row>
    <row r="48" spans="1:26" x14ac:dyDescent="0.25">
      <c r="A48">
        <v>201810</v>
      </c>
      <c r="B48">
        <v>181</v>
      </c>
      <c r="C48" s="1">
        <v>16.760000000000002</v>
      </c>
      <c r="D48" s="1">
        <v>-72.22</v>
      </c>
      <c r="E48" s="1">
        <v>23.86</v>
      </c>
      <c r="F48" s="1">
        <v>0</v>
      </c>
      <c r="G48" s="1">
        <v>-31.6</v>
      </c>
      <c r="I48" s="5">
        <f t="shared" si="19"/>
        <v>17.379999999999939</v>
      </c>
      <c r="J48" s="9">
        <f t="shared" si="20"/>
        <v>-451.00000000000006</v>
      </c>
      <c r="K48" s="9">
        <f t="shared" si="21"/>
        <v>-72.22</v>
      </c>
      <c r="L48" s="9">
        <f t="shared" si="22"/>
        <v>-523.22</v>
      </c>
      <c r="M48" s="5">
        <f t="shared" si="23"/>
        <v>468.38</v>
      </c>
      <c r="N48" s="5">
        <f t="shared" si="24"/>
        <v>23.86</v>
      </c>
      <c r="O48" s="5">
        <f t="shared" si="25"/>
        <v>492.24</v>
      </c>
      <c r="P48" s="5">
        <f t="shared" si="26"/>
        <v>0</v>
      </c>
      <c r="Q48" s="9">
        <f t="shared" si="17"/>
        <v>-72.22</v>
      </c>
      <c r="R48" s="5">
        <f t="shared" si="27"/>
        <v>0</v>
      </c>
      <c r="S48" s="11">
        <f t="shared" si="28"/>
        <v>0</v>
      </c>
      <c r="T48" s="5">
        <f t="shared" si="29"/>
        <v>17.379999999999939</v>
      </c>
      <c r="U48" s="5">
        <f t="shared" si="30"/>
        <v>-48.36</v>
      </c>
      <c r="V48" s="5">
        <f t="shared" si="31"/>
        <v>-30.980000000000018</v>
      </c>
      <c r="W48" s="5">
        <f t="shared" si="32"/>
        <v>-31.600000000000009</v>
      </c>
      <c r="X48" s="3">
        <f t="shared" si="33"/>
        <v>-31.600000000000009</v>
      </c>
      <c r="Y48" s="3">
        <f t="shared" si="34"/>
        <v>0</v>
      </c>
      <c r="Z48" s="3">
        <f t="shared" si="35"/>
        <v>-31.600000000000009</v>
      </c>
    </row>
    <row r="49" spans="1:26" x14ac:dyDescent="0.25">
      <c r="A49">
        <v>201811</v>
      </c>
      <c r="B49">
        <v>181</v>
      </c>
      <c r="C49" s="1">
        <v>-31.6</v>
      </c>
      <c r="D49" s="1">
        <v>6.03</v>
      </c>
      <c r="E49" s="1">
        <v>42.33</v>
      </c>
      <c r="F49" s="1">
        <v>0</v>
      </c>
      <c r="G49" s="1">
        <v>16.760000000000002</v>
      </c>
      <c r="I49" s="5">
        <f t="shared" si="19"/>
        <v>-30.980000000000018</v>
      </c>
      <c r="J49" s="9">
        <f t="shared" si="20"/>
        <v>-523.22</v>
      </c>
      <c r="K49" s="9">
        <f t="shared" si="21"/>
        <v>6.03</v>
      </c>
      <c r="L49" s="9">
        <f t="shared" si="22"/>
        <v>-517.19000000000005</v>
      </c>
      <c r="M49" s="5">
        <f t="shared" si="23"/>
        <v>492.24</v>
      </c>
      <c r="N49" s="5">
        <f t="shared" si="24"/>
        <v>42.33</v>
      </c>
      <c r="O49" s="5">
        <f t="shared" si="25"/>
        <v>534.57000000000005</v>
      </c>
      <c r="P49" s="5">
        <f t="shared" si="26"/>
        <v>0</v>
      </c>
      <c r="Q49" s="9">
        <f t="shared" si="17"/>
        <v>0</v>
      </c>
      <c r="R49" s="5">
        <f t="shared" si="27"/>
        <v>0</v>
      </c>
      <c r="S49" s="11">
        <f t="shared" si="28"/>
        <v>0</v>
      </c>
      <c r="T49" s="5">
        <f t="shared" si="29"/>
        <v>-30.980000000000018</v>
      </c>
      <c r="U49" s="5">
        <f t="shared" si="30"/>
        <v>48.36</v>
      </c>
      <c r="V49" s="5">
        <f t="shared" si="31"/>
        <v>17.379999999999995</v>
      </c>
      <c r="W49" s="5">
        <f t="shared" si="32"/>
        <v>16.759999999999991</v>
      </c>
      <c r="X49" s="3">
        <f t="shared" si="33"/>
        <v>16.759999999999991</v>
      </c>
      <c r="Y49" s="3">
        <f t="shared" si="34"/>
        <v>0</v>
      </c>
      <c r="Z49" s="3">
        <f t="shared" si="35"/>
        <v>16.759999999999991</v>
      </c>
    </row>
    <row r="50" spans="1:26" x14ac:dyDescent="0.25">
      <c r="A50">
        <v>201812</v>
      </c>
      <c r="B50">
        <v>181</v>
      </c>
      <c r="C50" s="1">
        <v>16.760000000000002</v>
      </c>
      <c r="D50" s="1">
        <v>-12.09</v>
      </c>
      <c r="E50" s="1">
        <v>12.09</v>
      </c>
      <c r="F50" s="1">
        <v>0</v>
      </c>
      <c r="G50" s="1">
        <v>16.760000000000002</v>
      </c>
      <c r="I50" s="5">
        <f t="shared" si="19"/>
        <v>17.379999999999995</v>
      </c>
      <c r="J50" s="9">
        <f t="shared" si="20"/>
        <v>-517.19000000000005</v>
      </c>
      <c r="K50" s="9">
        <f t="shared" si="21"/>
        <v>-12.09</v>
      </c>
      <c r="L50" s="9">
        <f t="shared" si="22"/>
        <v>-529.28000000000009</v>
      </c>
      <c r="M50" s="5">
        <f t="shared" si="23"/>
        <v>534.57000000000005</v>
      </c>
      <c r="N50" s="5">
        <f t="shared" si="24"/>
        <v>12.09</v>
      </c>
      <c r="O50" s="5">
        <f t="shared" si="25"/>
        <v>546.66000000000008</v>
      </c>
      <c r="P50" s="5">
        <f t="shared" si="26"/>
        <v>0</v>
      </c>
      <c r="Q50" s="9">
        <f t="shared" si="17"/>
        <v>-12.09</v>
      </c>
      <c r="R50" s="5">
        <f t="shared" si="27"/>
        <v>0</v>
      </c>
      <c r="S50" s="11">
        <f t="shared" si="28"/>
        <v>0</v>
      </c>
      <c r="T50" s="5">
        <f t="shared" si="29"/>
        <v>17.379999999999995</v>
      </c>
      <c r="U50" s="5">
        <f t="shared" si="30"/>
        <v>0</v>
      </c>
      <c r="V50" s="5">
        <f t="shared" si="31"/>
        <v>17.379999999999995</v>
      </c>
      <c r="W50" s="5">
        <f t="shared" si="32"/>
        <v>16.759999999999991</v>
      </c>
      <c r="X50" s="3">
        <f t="shared" si="33"/>
        <v>16.759999999999991</v>
      </c>
      <c r="Y50" s="3">
        <f t="shared" si="34"/>
        <v>0</v>
      </c>
      <c r="Z50" s="3">
        <f t="shared" si="35"/>
        <v>16.759999999999991</v>
      </c>
    </row>
  </sheetData>
  <mergeCells count="5">
    <mergeCell ref="J1:L1"/>
    <mergeCell ref="M1:O1"/>
    <mergeCell ref="P1:S1"/>
    <mergeCell ref="T1:V1"/>
    <mergeCell ref="X1:Z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E3C10-8C8F-4E90-8577-5D99CF001A23}">
  <sheetPr>
    <tabColor rgb="FFFFC000"/>
  </sheetPr>
  <dimension ref="A1:Z50"/>
  <sheetViews>
    <sheetView topLeftCell="E1" zoomScale="85" zoomScaleNormal="85" workbookViewId="0">
      <pane ySplit="2" topLeftCell="A3" activePane="bottomLeft" state="frozen"/>
      <selection pane="bottomLeft" activeCell="Z2" sqref="Z2"/>
    </sheetView>
  </sheetViews>
  <sheetFormatPr defaultRowHeight="15" x14ac:dyDescent="0.25"/>
  <cols>
    <col min="1" max="1" width="12" bestFit="1" customWidth="1"/>
    <col min="2" max="2" width="8.7109375" bestFit="1" customWidth="1"/>
    <col min="3" max="3" width="20" style="1" bestFit="1" customWidth="1"/>
    <col min="4" max="4" width="8.42578125" style="1" bestFit="1" customWidth="1"/>
    <col min="5" max="5" width="9.7109375" style="1" bestFit="1" customWidth="1"/>
    <col min="6" max="6" width="10.5703125" style="1" bestFit="1" customWidth="1"/>
    <col min="7" max="7" width="21.42578125" style="1" bestFit="1" customWidth="1"/>
    <col min="8" max="8" width="19.42578125" customWidth="1"/>
    <col min="9" max="9" width="16.7109375" style="1" bestFit="1" customWidth="1"/>
    <col min="10" max="12" width="13.140625" style="1" customWidth="1"/>
    <col min="13" max="16" width="9.140625" style="1"/>
    <col min="17" max="17" width="18.28515625" style="1" bestFit="1" customWidth="1"/>
    <col min="18" max="20" width="9.140625" style="1"/>
    <col min="21" max="21" width="7.42578125" style="1" bestFit="1" customWidth="1"/>
    <col min="22" max="22" width="11.42578125" style="1" bestFit="1" customWidth="1"/>
    <col min="23" max="23" width="22" bestFit="1" customWidth="1"/>
    <col min="24" max="24" width="9.7109375" bestFit="1" customWidth="1"/>
  </cols>
  <sheetData>
    <row r="1" spans="1:26" x14ac:dyDescent="0.25">
      <c r="I1" s="7" t="str">
        <f>"Customernr. "&amp;B3</f>
        <v>Customernr. 653</v>
      </c>
      <c r="J1" s="26" t="s">
        <v>12</v>
      </c>
      <c r="K1" s="26"/>
      <c r="L1" s="26"/>
      <c r="M1" s="22" t="s">
        <v>9</v>
      </c>
      <c r="N1" s="22"/>
      <c r="O1" s="22"/>
      <c r="P1" s="23" t="s">
        <v>10</v>
      </c>
      <c r="Q1" s="24"/>
      <c r="R1" s="24"/>
      <c r="S1" s="25"/>
      <c r="T1" s="23" t="s">
        <v>18</v>
      </c>
      <c r="U1" s="24"/>
      <c r="V1" s="25"/>
      <c r="W1" s="14" t="s">
        <v>17</v>
      </c>
      <c r="X1" s="15" t="s">
        <v>16</v>
      </c>
      <c r="Y1" s="16"/>
      <c r="Z1" s="17"/>
    </row>
    <row r="2" spans="1:2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7" t="s">
        <v>11</v>
      </c>
      <c r="J2" s="9" t="s">
        <v>14</v>
      </c>
      <c r="K2" s="9" t="s">
        <v>7</v>
      </c>
      <c r="L2" s="9" t="s">
        <v>15</v>
      </c>
      <c r="M2" s="5" t="s">
        <v>14</v>
      </c>
      <c r="N2" s="5" t="s">
        <v>7</v>
      </c>
      <c r="O2" s="5" t="s">
        <v>15</v>
      </c>
      <c r="P2" s="5" t="s">
        <v>14</v>
      </c>
      <c r="Q2" s="9" t="s">
        <v>19</v>
      </c>
      <c r="R2" s="5" t="s">
        <v>7</v>
      </c>
      <c r="S2" s="11" t="s">
        <v>15</v>
      </c>
      <c r="T2" s="5" t="s">
        <v>14</v>
      </c>
      <c r="U2" s="5" t="s">
        <v>7</v>
      </c>
      <c r="V2" s="5" t="s">
        <v>15</v>
      </c>
      <c r="W2" s="5" t="s">
        <v>8</v>
      </c>
      <c r="X2" s="2" t="s">
        <v>9</v>
      </c>
      <c r="Y2" s="2" t="s">
        <v>10</v>
      </c>
      <c r="Z2" s="2" t="s">
        <v>21</v>
      </c>
    </row>
    <row r="3" spans="1:26" x14ac:dyDescent="0.25">
      <c r="A3">
        <v>201501</v>
      </c>
      <c r="B3">
        <v>653</v>
      </c>
      <c r="C3" s="1">
        <v>-7.57</v>
      </c>
      <c r="D3" s="1">
        <v>-5.8</v>
      </c>
      <c r="E3" s="1">
        <v>0</v>
      </c>
      <c r="F3" s="1">
        <v>0</v>
      </c>
      <c r="G3" s="4">
        <v>-13.37</v>
      </c>
      <c r="I3" s="5"/>
      <c r="J3" s="9"/>
      <c r="K3" s="9"/>
      <c r="L3" s="9"/>
      <c r="M3" s="5"/>
      <c r="N3" s="5"/>
      <c r="O3" s="5"/>
      <c r="P3" s="5"/>
      <c r="Q3" s="9"/>
      <c r="R3" s="5"/>
      <c r="S3" s="11">
        <f t="shared" ref="S3:S21" si="0">IF(SUM(P3:R3)&lt;0,0,SUM(P3:R3))</f>
        <v>0</v>
      </c>
      <c r="T3" s="5"/>
      <c r="U3" s="5"/>
      <c r="W3" s="5">
        <f>G3</f>
        <v>-13.37</v>
      </c>
      <c r="X3" s="3">
        <f>IF(AND((S3-W3)&gt;0,W3&gt;0),0,W3)</f>
        <v>-13.37</v>
      </c>
      <c r="Y3" s="3">
        <f t="shared" ref="Y3:Y21" si="1">IF(AND((S3-W3)&gt;0,W3&gt;0),W3,0)</f>
        <v>0</v>
      </c>
      <c r="Z3" s="3">
        <f>SUM(X3:Y3)</f>
        <v>-13.37</v>
      </c>
    </row>
    <row r="4" spans="1:26" x14ac:dyDescent="0.25">
      <c r="A4">
        <v>201502</v>
      </c>
      <c r="B4">
        <v>653</v>
      </c>
      <c r="C4" s="4">
        <v>-13.37</v>
      </c>
      <c r="D4" s="1">
        <v>0</v>
      </c>
      <c r="E4" s="1">
        <v>0</v>
      </c>
      <c r="F4" s="1">
        <v>0</v>
      </c>
      <c r="G4" s="1">
        <v>-13.37</v>
      </c>
      <c r="I4" s="5">
        <f>W3</f>
        <v>-13.37</v>
      </c>
      <c r="J4" s="9">
        <f>L3</f>
        <v>0</v>
      </c>
      <c r="K4" s="9">
        <f>D4</f>
        <v>0</v>
      </c>
      <c r="L4" s="9">
        <f>SUM(J4:K4)</f>
        <v>0</v>
      </c>
      <c r="M4" s="6">
        <f>O3</f>
        <v>0</v>
      </c>
      <c r="N4" s="6">
        <f>E4</f>
        <v>0</v>
      </c>
      <c r="O4" s="6">
        <f>SUM(M4:N4)</f>
        <v>0</v>
      </c>
      <c r="P4" s="6">
        <f t="shared" ref="P4:P21" si="2">S3</f>
        <v>0</v>
      </c>
      <c r="Q4" s="9">
        <f>IF(K4&lt;0,K4,0)</f>
        <v>0</v>
      </c>
      <c r="R4" s="5">
        <f t="shared" ref="R4:R21" si="3">F4</f>
        <v>0</v>
      </c>
      <c r="S4" s="11">
        <f t="shared" si="0"/>
        <v>0</v>
      </c>
      <c r="T4" s="5">
        <f t="shared" ref="T4:T21" si="4">J4+M4+P4</f>
        <v>0</v>
      </c>
      <c r="U4" s="5">
        <f t="shared" ref="U4:V19" si="5">SUM(K4,N4,R4)</f>
        <v>0</v>
      </c>
      <c r="V4" s="5">
        <f t="shared" si="5"/>
        <v>0</v>
      </c>
      <c r="W4" s="5">
        <f>W3+U4</f>
        <v>-13.37</v>
      </c>
      <c r="X4" s="3">
        <f t="shared" ref="X4:X21" si="6">IF(AND((S4-W4)&gt;0,W4&gt;0),0,W4)</f>
        <v>-13.37</v>
      </c>
      <c r="Y4" s="3">
        <f t="shared" si="1"/>
        <v>0</v>
      </c>
      <c r="Z4" s="3">
        <f t="shared" ref="Z4:Z21" si="7">SUM(X4:Y4)</f>
        <v>-13.37</v>
      </c>
    </row>
    <row r="5" spans="1:26" x14ac:dyDescent="0.25">
      <c r="A5">
        <v>201503</v>
      </c>
      <c r="B5">
        <v>653</v>
      </c>
      <c r="C5" s="1">
        <v>-13.37</v>
      </c>
      <c r="D5" s="1">
        <v>-18.52</v>
      </c>
      <c r="E5" s="1">
        <v>0</v>
      </c>
      <c r="F5" s="1">
        <v>0</v>
      </c>
      <c r="G5" s="1">
        <v>-31.89</v>
      </c>
      <c r="I5" s="5">
        <f>V4</f>
        <v>0</v>
      </c>
      <c r="J5" s="9">
        <f t="shared" ref="J5:J21" si="8">L4</f>
        <v>0</v>
      </c>
      <c r="K5" s="9">
        <f>D5</f>
        <v>-18.52</v>
      </c>
      <c r="L5" s="9">
        <f>SUM(J5:K5)</f>
        <v>-18.52</v>
      </c>
      <c r="M5" s="5">
        <f>O4</f>
        <v>0</v>
      </c>
      <c r="N5" s="5">
        <f>E5</f>
        <v>0</v>
      </c>
      <c r="O5" s="5">
        <f>SUM(M5:N5)</f>
        <v>0</v>
      </c>
      <c r="P5" s="5">
        <f t="shared" si="2"/>
        <v>0</v>
      </c>
      <c r="Q5" s="9">
        <f t="shared" ref="Q5:Q50" si="9">IF(K5&lt;0,K5,0)</f>
        <v>-18.52</v>
      </c>
      <c r="R5" s="5">
        <f t="shared" si="3"/>
        <v>0</v>
      </c>
      <c r="S5" s="11">
        <f t="shared" si="0"/>
        <v>0</v>
      </c>
      <c r="T5" s="5">
        <f t="shared" si="4"/>
        <v>0</v>
      </c>
      <c r="U5" s="5">
        <f t="shared" si="5"/>
        <v>-18.52</v>
      </c>
      <c r="V5" s="5">
        <f t="shared" si="5"/>
        <v>-18.52</v>
      </c>
      <c r="W5" s="5">
        <f t="shared" ref="W5:W21" si="10">W4+U5</f>
        <v>-31.89</v>
      </c>
      <c r="X5" s="3">
        <f t="shared" si="6"/>
        <v>-31.89</v>
      </c>
      <c r="Y5" s="3">
        <f t="shared" si="1"/>
        <v>0</v>
      </c>
      <c r="Z5" s="3">
        <f t="shared" si="7"/>
        <v>-31.89</v>
      </c>
    </row>
    <row r="6" spans="1:26" x14ac:dyDescent="0.25">
      <c r="A6">
        <v>201504</v>
      </c>
      <c r="B6">
        <v>653</v>
      </c>
      <c r="C6" s="1">
        <v>-31.89</v>
      </c>
      <c r="D6" s="1">
        <v>-10.88</v>
      </c>
      <c r="E6" s="1">
        <v>0</v>
      </c>
      <c r="F6" s="1">
        <v>0</v>
      </c>
      <c r="G6" s="1">
        <v>-42.77</v>
      </c>
      <c r="I6" s="5">
        <f>V5</f>
        <v>-18.52</v>
      </c>
      <c r="J6" s="9">
        <f t="shared" si="8"/>
        <v>-18.52</v>
      </c>
      <c r="K6" s="9">
        <f t="shared" ref="K6:K21" si="11">D6</f>
        <v>-10.88</v>
      </c>
      <c r="L6" s="9">
        <f t="shared" ref="L6:L21" si="12">SUM(J6:K6)</f>
        <v>-29.4</v>
      </c>
      <c r="M6" s="5">
        <f t="shared" ref="M6:M21" si="13">O5</f>
        <v>0</v>
      </c>
      <c r="N6" s="5">
        <f t="shared" ref="N6:N21" si="14">E6</f>
        <v>0</v>
      </c>
      <c r="O6" s="5">
        <f t="shared" ref="O6:O21" si="15">SUM(M6:N6)</f>
        <v>0</v>
      </c>
      <c r="P6" s="5">
        <f t="shared" si="2"/>
        <v>0</v>
      </c>
      <c r="Q6" s="9">
        <f t="shared" si="9"/>
        <v>-10.88</v>
      </c>
      <c r="R6" s="5">
        <f t="shared" si="3"/>
        <v>0</v>
      </c>
      <c r="S6" s="11">
        <f t="shared" si="0"/>
        <v>0</v>
      </c>
      <c r="T6" s="5">
        <f t="shared" si="4"/>
        <v>-18.52</v>
      </c>
      <c r="U6" s="5">
        <f t="shared" si="5"/>
        <v>-10.88</v>
      </c>
      <c r="V6" s="5">
        <f t="shared" si="5"/>
        <v>-29.4</v>
      </c>
      <c r="W6" s="5">
        <f t="shared" si="10"/>
        <v>-42.77</v>
      </c>
      <c r="X6" s="3">
        <f t="shared" si="6"/>
        <v>-42.77</v>
      </c>
      <c r="Y6" s="3">
        <f t="shared" si="1"/>
        <v>0</v>
      </c>
      <c r="Z6" s="3">
        <f t="shared" si="7"/>
        <v>-42.77</v>
      </c>
    </row>
    <row r="7" spans="1:26" x14ac:dyDescent="0.25">
      <c r="A7">
        <v>201505</v>
      </c>
      <c r="B7">
        <v>653</v>
      </c>
      <c r="C7" s="1">
        <v>-42.77</v>
      </c>
      <c r="D7" s="1">
        <v>-31.94</v>
      </c>
      <c r="E7" s="1">
        <v>30</v>
      </c>
      <c r="F7" s="1">
        <v>0</v>
      </c>
      <c r="G7" s="1">
        <v>-44.71</v>
      </c>
      <c r="I7" s="5">
        <f>V6</f>
        <v>-29.4</v>
      </c>
      <c r="J7" s="9">
        <f t="shared" si="8"/>
        <v>-29.4</v>
      </c>
      <c r="K7" s="9">
        <f t="shared" si="11"/>
        <v>-31.94</v>
      </c>
      <c r="L7" s="9">
        <f t="shared" si="12"/>
        <v>-61.34</v>
      </c>
      <c r="M7" s="5">
        <f t="shared" si="13"/>
        <v>0</v>
      </c>
      <c r="N7" s="5">
        <f t="shared" si="14"/>
        <v>30</v>
      </c>
      <c r="O7" s="5">
        <f t="shared" si="15"/>
        <v>30</v>
      </c>
      <c r="P7" s="5">
        <f t="shared" si="2"/>
        <v>0</v>
      </c>
      <c r="Q7" s="9">
        <f t="shared" si="9"/>
        <v>-31.94</v>
      </c>
      <c r="R7" s="5">
        <f t="shared" si="3"/>
        <v>0</v>
      </c>
      <c r="S7" s="11">
        <f t="shared" si="0"/>
        <v>0</v>
      </c>
      <c r="T7" s="5">
        <f t="shared" si="4"/>
        <v>-29.4</v>
      </c>
      <c r="U7" s="5">
        <f t="shared" si="5"/>
        <v>-1.9400000000000013</v>
      </c>
      <c r="V7" s="5">
        <f t="shared" si="5"/>
        <v>-31.340000000000003</v>
      </c>
      <c r="W7" s="5">
        <f t="shared" si="10"/>
        <v>-44.710000000000008</v>
      </c>
      <c r="X7" s="3">
        <f t="shared" si="6"/>
        <v>-44.710000000000008</v>
      </c>
      <c r="Y7" s="3">
        <f t="shared" si="1"/>
        <v>0</v>
      </c>
      <c r="Z7" s="3">
        <f t="shared" si="7"/>
        <v>-44.710000000000008</v>
      </c>
    </row>
    <row r="8" spans="1:26" x14ac:dyDescent="0.25">
      <c r="A8">
        <v>201506</v>
      </c>
      <c r="B8">
        <v>653</v>
      </c>
      <c r="C8" s="1">
        <v>-44.71</v>
      </c>
      <c r="D8" s="1">
        <v>0</v>
      </c>
      <c r="E8" s="1">
        <v>50</v>
      </c>
      <c r="F8" s="1">
        <v>0</v>
      </c>
      <c r="G8" s="1">
        <v>5.29</v>
      </c>
      <c r="I8" s="5">
        <f>V7</f>
        <v>-31.340000000000003</v>
      </c>
      <c r="J8" s="9">
        <f t="shared" si="8"/>
        <v>-61.34</v>
      </c>
      <c r="K8" s="9">
        <f t="shared" si="11"/>
        <v>0</v>
      </c>
      <c r="L8" s="9">
        <f t="shared" si="12"/>
        <v>-61.34</v>
      </c>
      <c r="M8" s="5">
        <f t="shared" si="13"/>
        <v>30</v>
      </c>
      <c r="N8" s="5">
        <f t="shared" si="14"/>
        <v>50</v>
      </c>
      <c r="O8" s="5">
        <f t="shared" si="15"/>
        <v>80</v>
      </c>
      <c r="P8" s="5">
        <f t="shared" si="2"/>
        <v>0</v>
      </c>
      <c r="Q8" s="9">
        <f t="shared" si="9"/>
        <v>0</v>
      </c>
      <c r="R8" s="5">
        <f t="shared" si="3"/>
        <v>0</v>
      </c>
      <c r="S8" s="11">
        <f t="shared" si="0"/>
        <v>0</v>
      </c>
      <c r="T8" s="5">
        <f t="shared" si="4"/>
        <v>-31.340000000000003</v>
      </c>
      <c r="U8" s="5">
        <f t="shared" si="5"/>
        <v>50</v>
      </c>
      <c r="V8" s="5">
        <f t="shared" si="5"/>
        <v>18.659999999999997</v>
      </c>
      <c r="W8" s="5">
        <f t="shared" si="10"/>
        <v>5.289999999999992</v>
      </c>
      <c r="X8" s="3">
        <f t="shared" si="6"/>
        <v>5.289999999999992</v>
      </c>
      <c r="Y8" s="3">
        <f t="shared" si="1"/>
        <v>0</v>
      </c>
      <c r="Z8" s="3">
        <f t="shared" si="7"/>
        <v>5.289999999999992</v>
      </c>
    </row>
    <row r="9" spans="1:26" x14ac:dyDescent="0.25">
      <c r="A9">
        <v>201507</v>
      </c>
      <c r="B9">
        <v>653</v>
      </c>
      <c r="C9" s="1">
        <v>5.29</v>
      </c>
      <c r="D9" s="1">
        <v>0</v>
      </c>
      <c r="E9" s="1">
        <v>0</v>
      </c>
      <c r="F9" s="1">
        <v>0</v>
      </c>
      <c r="G9" s="1">
        <v>5.29</v>
      </c>
      <c r="I9" s="5">
        <f>V8</f>
        <v>18.659999999999997</v>
      </c>
      <c r="J9" s="9">
        <f t="shared" si="8"/>
        <v>-61.34</v>
      </c>
      <c r="K9" s="9">
        <f t="shared" si="11"/>
        <v>0</v>
      </c>
      <c r="L9" s="9">
        <f t="shared" si="12"/>
        <v>-61.34</v>
      </c>
      <c r="M9" s="5">
        <f t="shared" si="13"/>
        <v>80</v>
      </c>
      <c r="N9" s="5">
        <f t="shared" si="14"/>
        <v>0</v>
      </c>
      <c r="O9" s="5">
        <f t="shared" si="15"/>
        <v>80</v>
      </c>
      <c r="P9" s="5">
        <f t="shared" si="2"/>
        <v>0</v>
      </c>
      <c r="Q9" s="9">
        <f t="shared" si="9"/>
        <v>0</v>
      </c>
      <c r="R9" s="5">
        <f t="shared" si="3"/>
        <v>0</v>
      </c>
      <c r="S9" s="11">
        <f t="shared" si="0"/>
        <v>0</v>
      </c>
      <c r="T9" s="5">
        <f t="shared" si="4"/>
        <v>18.659999999999997</v>
      </c>
      <c r="U9" s="5">
        <f t="shared" si="5"/>
        <v>0</v>
      </c>
      <c r="V9" s="5">
        <f t="shared" si="5"/>
        <v>18.659999999999997</v>
      </c>
      <c r="W9" s="5">
        <f t="shared" si="10"/>
        <v>5.289999999999992</v>
      </c>
      <c r="X9" s="3">
        <f t="shared" si="6"/>
        <v>5.289999999999992</v>
      </c>
      <c r="Y9" s="3">
        <f t="shared" si="1"/>
        <v>0</v>
      </c>
      <c r="Z9" s="3">
        <f t="shared" si="7"/>
        <v>5.289999999999992</v>
      </c>
    </row>
    <row r="10" spans="1:26" x14ac:dyDescent="0.25">
      <c r="A10">
        <v>201508</v>
      </c>
      <c r="B10">
        <v>653</v>
      </c>
      <c r="C10" s="1">
        <v>5.29</v>
      </c>
      <c r="D10" s="1">
        <v>0</v>
      </c>
      <c r="E10" s="1">
        <v>0</v>
      </c>
      <c r="F10" s="1">
        <v>0</v>
      </c>
      <c r="G10" s="1">
        <v>5.29</v>
      </c>
      <c r="I10" s="5">
        <f t="shared" ref="I10:I21" si="16">V9</f>
        <v>18.659999999999997</v>
      </c>
      <c r="J10" s="9">
        <f t="shared" si="8"/>
        <v>-61.34</v>
      </c>
      <c r="K10" s="9">
        <f t="shared" si="11"/>
        <v>0</v>
      </c>
      <c r="L10" s="9">
        <f t="shared" si="12"/>
        <v>-61.34</v>
      </c>
      <c r="M10" s="5">
        <f t="shared" si="13"/>
        <v>80</v>
      </c>
      <c r="N10" s="5">
        <f t="shared" si="14"/>
        <v>0</v>
      </c>
      <c r="O10" s="5">
        <f t="shared" si="15"/>
        <v>80</v>
      </c>
      <c r="P10" s="5">
        <f t="shared" si="2"/>
        <v>0</v>
      </c>
      <c r="Q10" s="9">
        <f t="shared" si="9"/>
        <v>0</v>
      </c>
      <c r="R10" s="5">
        <f t="shared" si="3"/>
        <v>0</v>
      </c>
      <c r="S10" s="11">
        <f t="shared" si="0"/>
        <v>0</v>
      </c>
      <c r="T10" s="5">
        <f t="shared" si="4"/>
        <v>18.659999999999997</v>
      </c>
      <c r="U10" s="5">
        <f t="shared" si="5"/>
        <v>0</v>
      </c>
      <c r="V10" s="5">
        <f t="shared" si="5"/>
        <v>18.659999999999997</v>
      </c>
      <c r="W10" s="5">
        <f t="shared" si="10"/>
        <v>5.289999999999992</v>
      </c>
      <c r="X10" s="3">
        <f t="shared" si="6"/>
        <v>5.289999999999992</v>
      </c>
      <c r="Y10" s="3">
        <f t="shared" si="1"/>
        <v>0</v>
      </c>
      <c r="Z10" s="3">
        <f t="shared" si="7"/>
        <v>5.289999999999992</v>
      </c>
    </row>
    <row r="11" spans="1:26" x14ac:dyDescent="0.25">
      <c r="A11">
        <v>201509</v>
      </c>
      <c r="B11">
        <v>653</v>
      </c>
      <c r="C11" s="1">
        <v>5.29</v>
      </c>
      <c r="D11" s="1">
        <v>0</v>
      </c>
      <c r="E11" s="1">
        <v>0</v>
      </c>
      <c r="F11" s="1">
        <v>0</v>
      </c>
      <c r="G11" s="1">
        <v>5.29</v>
      </c>
      <c r="I11" s="5">
        <f t="shared" si="16"/>
        <v>18.659999999999997</v>
      </c>
      <c r="J11" s="9">
        <f t="shared" si="8"/>
        <v>-61.34</v>
      </c>
      <c r="K11" s="9">
        <f t="shared" si="11"/>
        <v>0</v>
      </c>
      <c r="L11" s="9">
        <f t="shared" si="12"/>
        <v>-61.34</v>
      </c>
      <c r="M11" s="5">
        <f t="shared" si="13"/>
        <v>80</v>
      </c>
      <c r="N11" s="5">
        <f t="shared" si="14"/>
        <v>0</v>
      </c>
      <c r="O11" s="5">
        <f t="shared" si="15"/>
        <v>80</v>
      </c>
      <c r="P11" s="5">
        <f t="shared" si="2"/>
        <v>0</v>
      </c>
      <c r="Q11" s="9">
        <f t="shared" si="9"/>
        <v>0</v>
      </c>
      <c r="R11" s="5">
        <f t="shared" si="3"/>
        <v>0</v>
      </c>
      <c r="S11" s="11">
        <f t="shared" si="0"/>
        <v>0</v>
      </c>
      <c r="T11" s="5">
        <f t="shared" si="4"/>
        <v>18.659999999999997</v>
      </c>
      <c r="U11" s="5">
        <f t="shared" si="5"/>
        <v>0</v>
      </c>
      <c r="V11" s="5">
        <f t="shared" si="5"/>
        <v>18.659999999999997</v>
      </c>
      <c r="W11" s="5">
        <f t="shared" si="10"/>
        <v>5.289999999999992</v>
      </c>
      <c r="X11" s="3">
        <f t="shared" si="6"/>
        <v>5.289999999999992</v>
      </c>
      <c r="Y11" s="3">
        <f t="shared" si="1"/>
        <v>0</v>
      </c>
      <c r="Z11" s="3">
        <f t="shared" si="7"/>
        <v>5.289999999999992</v>
      </c>
    </row>
    <row r="12" spans="1:26" x14ac:dyDescent="0.25">
      <c r="A12">
        <v>201510</v>
      </c>
      <c r="B12">
        <v>653</v>
      </c>
      <c r="C12" s="1">
        <v>5.29</v>
      </c>
      <c r="D12" s="1">
        <v>0</v>
      </c>
      <c r="E12" s="1">
        <v>0</v>
      </c>
      <c r="F12" s="1">
        <v>0</v>
      </c>
      <c r="G12" s="1">
        <v>5.29</v>
      </c>
      <c r="I12" s="5">
        <f t="shared" si="16"/>
        <v>18.659999999999997</v>
      </c>
      <c r="J12" s="9">
        <f t="shared" si="8"/>
        <v>-61.34</v>
      </c>
      <c r="K12" s="9">
        <f t="shared" si="11"/>
        <v>0</v>
      </c>
      <c r="L12" s="9">
        <f t="shared" si="12"/>
        <v>-61.34</v>
      </c>
      <c r="M12" s="5">
        <f t="shared" si="13"/>
        <v>80</v>
      </c>
      <c r="N12" s="5">
        <f t="shared" si="14"/>
        <v>0</v>
      </c>
      <c r="O12" s="5">
        <f t="shared" si="15"/>
        <v>80</v>
      </c>
      <c r="P12" s="5">
        <f t="shared" si="2"/>
        <v>0</v>
      </c>
      <c r="Q12" s="9">
        <f t="shared" si="9"/>
        <v>0</v>
      </c>
      <c r="R12" s="5">
        <f t="shared" si="3"/>
        <v>0</v>
      </c>
      <c r="S12" s="11">
        <f t="shared" si="0"/>
        <v>0</v>
      </c>
      <c r="T12" s="5">
        <f t="shared" si="4"/>
        <v>18.659999999999997</v>
      </c>
      <c r="U12" s="5">
        <f t="shared" si="5"/>
        <v>0</v>
      </c>
      <c r="V12" s="5">
        <f t="shared" si="5"/>
        <v>18.659999999999997</v>
      </c>
      <c r="W12" s="5">
        <f t="shared" si="10"/>
        <v>5.289999999999992</v>
      </c>
      <c r="X12" s="3">
        <f t="shared" si="6"/>
        <v>5.289999999999992</v>
      </c>
      <c r="Y12" s="3">
        <f t="shared" si="1"/>
        <v>0</v>
      </c>
      <c r="Z12" s="3">
        <f t="shared" si="7"/>
        <v>5.289999999999992</v>
      </c>
    </row>
    <row r="13" spans="1:26" x14ac:dyDescent="0.25">
      <c r="A13">
        <v>201511</v>
      </c>
      <c r="B13">
        <v>653</v>
      </c>
      <c r="C13" s="1">
        <v>5.29</v>
      </c>
      <c r="D13" s="1">
        <v>-44.23</v>
      </c>
      <c r="E13" s="1">
        <v>0</v>
      </c>
      <c r="F13" s="1">
        <v>0</v>
      </c>
      <c r="G13" s="1">
        <v>-38.94</v>
      </c>
      <c r="I13" s="5">
        <f t="shared" si="16"/>
        <v>18.659999999999997</v>
      </c>
      <c r="J13" s="9">
        <f t="shared" si="8"/>
        <v>-61.34</v>
      </c>
      <c r="K13" s="9">
        <f t="shared" si="11"/>
        <v>-44.23</v>
      </c>
      <c r="L13" s="9">
        <f t="shared" si="12"/>
        <v>-105.57</v>
      </c>
      <c r="M13" s="5">
        <f t="shared" si="13"/>
        <v>80</v>
      </c>
      <c r="N13" s="5">
        <f t="shared" si="14"/>
        <v>0</v>
      </c>
      <c r="O13" s="5">
        <f t="shared" si="15"/>
        <v>80</v>
      </c>
      <c r="P13" s="5">
        <f t="shared" si="2"/>
        <v>0</v>
      </c>
      <c r="Q13" s="9">
        <f t="shared" si="9"/>
        <v>-44.23</v>
      </c>
      <c r="R13" s="5">
        <f t="shared" si="3"/>
        <v>0</v>
      </c>
      <c r="S13" s="11">
        <f t="shared" si="0"/>
        <v>0</v>
      </c>
      <c r="T13" s="5">
        <f t="shared" si="4"/>
        <v>18.659999999999997</v>
      </c>
      <c r="U13" s="5">
        <f t="shared" si="5"/>
        <v>-44.23</v>
      </c>
      <c r="V13" s="5">
        <f t="shared" si="5"/>
        <v>-25.569999999999993</v>
      </c>
      <c r="W13" s="5">
        <f t="shared" si="10"/>
        <v>-38.940000000000005</v>
      </c>
      <c r="X13" s="3">
        <f t="shared" si="6"/>
        <v>-38.940000000000005</v>
      </c>
      <c r="Y13" s="3">
        <f t="shared" si="1"/>
        <v>0</v>
      </c>
      <c r="Z13" s="3">
        <f t="shared" si="7"/>
        <v>-38.940000000000005</v>
      </c>
    </row>
    <row r="14" spans="1:26" x14ac:dyDescent="0.25">
      <c r="A14">
        <v>201512</v>
      </c>
      <c r="B14">
        <v>653</v>
      </c>
      <c r="C14" s="1">
        <v>-38.94</v>
      </c>
      <c r="D14" s="1">
        <v>0</v>
      </c>
      <c r="E14" s="1">
        <v>0</v>
      </c>
      <c r="F14" s="1">
        <v>0</v>
      </c>
      <c r="G14" s="1">
        <v>-38.94</v>
      </c>
      <c r="I14" s="5">
        <f t="shared" si="16"/>
        <v>-25.569999999999993</v>
      </c>
      <c r="J14" s="9">
        <f t="shared" si="8"/>
        <v>-105.57</v>
      </c>
      <c r="K14" s="9">
        <f t="shared" si="11"/>
        <v>0</v>
      </c>
      <c r="L14" s="9">
        <f t="shared" si="12"/>
        <v>-105.57</v>
      </c>
      <c r="M14" s="5">
        <f t="shared" si="13"/>
        <v>80</v>
      </c>
      <c r="N14" s="5">
        <f t="shared" si="14"/>
        <v>0</v>
      </c>
      <c r="O14" s="5">
        <f t="shared" si="15"/>
        <v>80</v>
      </c>
      <c r="P14" s="5">
        <f t="shared" si="2"/>
        <v>0</v>
      </c>
      <c r="Q14" s="9">
        <f t="shared" si="9"/>
        <v>0</v>
      </c>
      <c r="R14" s="5">
        <f t="shared" si="3"/>
        <v>0</v>
      </c>
      <c r="S14" s="11">
        <f t="shared" si="0"/>
        <v>0</v>
      </c>
      <c r="T14" s="5">
        <f t="shared" si="4"/>
        <v>-25.569999999999993</v>
      </c>
      <c r="U14" s="5">
        <f t="shared" si="5"/>
        <v>0</v>
      </c>
      <c r="V14" s="5">
        <f t="shared" si="5"/>
        <v>-25.569999999999993</v>
      </c>
      <c r="W14" s="5">
        <f t="shared" si="10"/>
        <v>-38.940000000000005</v>
      </c>
      <c r="X14" s="3">
        <f t="shared" si="6"/>
        <v>-38.940000000000005</v>
      </c>
      <c r="Y14" s="3">
        <f t="shared" si="1"/>
        <v>0</v>
      </c>
      <c r="Z14" s="3">
        <f t="shared" si="7"/>
        <v>-38.940000000000005</v>
      </c>
    </row>
    <row r="15" spans="1:26" x14ac:dyDescent="0.25">
      <c r="A15">
        <v>201601</v>
      </c>
      <c r="B15">
        <v>653</v>
      </c>
      <c r="C15" s="1">
        <v>-38.94</v>
      </c>
      <c r="D15" s="1">
        <v>-5.8</v>
      </c>
      <c r="E15" s="1">
        <v>25</v>
      </c>
      <c r="F15" s="1">
        <v>0</v>
      </c>
      <c r="G15" s="1">
        <v>-19.739999999999998</v>
      </c>
      <c r="I15" s="5">
        <f t="shared" si="16"/>
        <v>-25.569999999999993</v>
      </c>
      <c r="J15" s="9">
        <f t="shared" si="8"/>
        <v>-105.57</v>
      </c>
      <c r="K15" s="9">
        <f t="shared" si="11"/>
        <v>-5.8</v>
      </c>
      <c r="L15" s="9">
        <f t="shared" si="12"/>
        <v>-111.36999999999999</v>
      </c>
      <c r="M15" s="5">
        <f t="shared" si="13"/>
        <v>80</v>
      </c>
      <c r="N15" s="5">
        <f t="shared" si="14"/>
        <v>25</v>
      </c>
      <c r="O15" s="5">
        <f t="shared" si="15"/>
        <v>105</v>
      </c>
      <c r="P15" s="5">
        <f t="shared" si="2"/>
        <v>0</v>
      </c>
      <c r="Q15" s="9">
        <f t="shared" si="9"/>
        <v>-5.8</v>
      </c>
      <c r="R15" s="5">
        <f t="shared" si="3"/>
        <v>0</v>
      </c>
      <c r="S15" s="11">
        <f t="shared" si="0"/>
        <v>0</v>
      </c>
      <c r="T15" s="5">
        <f t="shared" si="4"/>
        <v>-25.569999999999993</v>
      </c>
      <c r="U15" s="5">
        <f t="shared" si="5"/>
        <v>19.2</v>
      </c>
      <c r="V15" s="5">
        <f t="shared" si="5"/>
        <v>-6.3699999999999903</v>
      </c>
      <c r="W15" s="5">
        <f t="shared" si="10"/>
        <v>-19.740000000000006</v>
      </c>
      <c r="X15" s="3">
        <f t="shared" si="6"/>
        <v>-19.740000000000006</v>
      </c>
      <c r="Y15" s="3">
        <f t="shared" si="1"/>
        <v>0</v>
      </c>
      <c r="Z15" s="3">
        <f t="shared" si="7"/>
        <v>-19.740000000000006</v>
      </c>
    </row>
    <row r="16" spans="1:26" x14ac:dyDescent="0.25">
      <c r="A16">
        <v>201602</v>
      </c>
      <c r="B16">
        <v>653</v>
      </c>
      <c r="C16" s="1">
        <v>-19.739999999999998</v>
      </c>
      <c r="D16" s="1">
        <v>-5.8</v>
      </c>
      <c r="E16" s="1">
        <v>20</v>
      </c>
      <c r="F16" s="1">
        <v>0</v>
      </c>
      <c r="G16" s="1">
        <v>-5.54</v>
      </c>
      <c r="I16" s="5">
        <f t="shared" si="16"/>
        <v>-6.3699999999999903</v>
      </c>
      <c r="J16" s="9">
        <f t="shared" si="8"/>
        <v>-111.36999999999999</v>
      </c>
      <c r="K16" s="9">
        <f t="shared" si="11"/>
        <v>-5.8</v>
      </c>
      <c r="L16" s="9">
        <f t="shared" si="12"/>
        <v>-117.16999999999999</v>
      </c>
      <c r="M16" s="5">
        <f t="shared" si="13"/>
        <v>105</v>
      </c>
      <c r="N16" s="5">
        <f t="shared" si="14"/>
        <v>20</v>
      </c>
      <c r="O16" s="5">
        <f t="shared" si="15"/>
        <v>125</v>
      </c>
      <c r="P16" s="5">
        <f t="shared" si="2"/>
        <v>0</v>
      </c>
      <c r="Q16" s="9">
        <f t="shared" si="9"/>
        <v>-5.8</v>
      </c>
      <c r="R16" s="5">
        <f t="shared" si="3"/>
        <v>0</v>
      </c>
      <c r="S16" s="11">
        <f t="shared" si="0"/>
        <v>0</v>
      </c>
      <c r="T16" s="5">
        <f t="shared" si="4"/>
        <v>-6.3699999999999903</v>
      </c>
      <c r="U16" s="5">
        <f t="shared" si="5"/>
        <v>14.2</v>
      </c>
      <c r="V16" s="5">
        <f t="shared" si="5"/>
        <v>7.8300000000000125</v>
      </c>
      <c r="W16" s="5">
        <f t="shared" si="10"/>
        <v>-5.5400000000000063</v>
      </c>
      <c r="X16" s="3">
        <f t="shared" si="6"/>
        <v>-5.5400000000000063</v>
      </c>
      <c r="Y16" s="3">
        <f t="shared" si="1"/>
        <v>0</v>
      </c>
      <c r="Z16" s="3">
        <f t="shared" si="7"/>
        <v>-5.5400000000000063</v>
      </c>
    </row>
    <row r="17" spans="1:26" x14ac:dyDescent="0.25">
      <c r="A17">
        <v>201603</v>
      </c>
      <c r="B17">
        <v>653</v>
      </c>
      <c r="C17" s="1">
        <v>-5.54</v>
      </c>
      <c r="D17" s="1">
        <v>-5.8</v>
      </c>
      <c r="E17" s="1">
        <v>0</v>
      </c>
      <c r="F17" s="1">
        <v>0</v>
      </c>
      <c r="G17" s="1">
        <v>-11.34</v>
      </c>
      <c r="I17" s="5">
        <f t="shared" si="16"/>
        <v>7.8300000000000125</v>
      </c>
      <c r="J17" s="9">
        <f t="shared" si="8"/>
        <v>-117.16999999999999</v>
      </c>
      <c r="K17" s="9">
        <f t="shared" si="11"/>
        <v>-5.8</v>
      </c>
      <c r="L17" s="9">
        <f t="shared" si="12"/>
        <v>-122.96999999999998</v>
      </c>
      <c r="M17" s="5">
        <f t="shared" si="13"/>
        <v>125</v>
      </c>
      <c r="N17" s="5">
        <f t="shared" si="14"/>
        <v>0</v>
      </c>
      <c r="O17" s="5">
        <f t="shared" si="15"/>
        <v>125</v>
      </c>
      <c r="P17" s="5">
        <f t="shared" si="2"/>
        <v>0</v>
      </c>
      <c r="Q17" s="9">
        <f t="shared" si="9"/>
        <v>-5.8</v>
      </c>
      <c r="R17" s="5">
        <f t="shared" si="3"/>
        <v>0</v>
      </c>
      <c r="S17" s="11">
        <f t="shared" si="0"/>
        <v>0</v>
      </c>
      <c r="T17" s="5">
        <f t="shared" si="4"/>
        <v>7.8300000000000125</v>
      </c>
      <c r="U17" s="5">
        <f t="shared" si="5"/>
        <v>-5.8</v>
      </c>
      <c r="V17" s="5">
        <f t="shared" si="5"/>
        <v>2.0300000000000153</v>
      </c>
      <c r="W17" s="5">
        <f t="shared" si="10"/>
        <v>-11.340000000000007</v>
      </c>
      <c r="X17" s="3">
        <f t="shared" si="6"/>
        <v>-11.340000000000007</v>
      </c>
      <c r="Y17" s="3">
        <f t="shared" si="1"/>
        <v>0</v>
      </c>
      <c r="Z17" s="3">
        <f t="shared" si="7"/>
        <v>-11.340000000000007</v>
      </c>
    </row>
    <row r="18" spans="1:26" x14ac:dyDescent="0.25">
      <c r="A18">
        <v>201604</v>
      </c>
      <c r="B18">
        <v>653</v>
      </c>
      <c r="C18" s="1">
        <v>-11.34</v>
      </c>
      <c r="D18" s="1">
        <v>-16.920000000000002</v>
      </c>
      <c r="E18" s="1">
        <v>0</v>
      </c>
      <c r="F18" s="1">
        <v>0</v>
      </c>
      <c r="G18" s="1">
        <v>-28.26</v>
      </c>
      <c r="I18" s="5">
        <f t="shared" si="16"/>
        <v>2.0300000000000153</v>
      </c>
      <c r="J18" s="9">
        <f t="shared" si="8"/>
        <v>-122.96999999999998</v>
      </c>
      <c r="K18" s="9">
        <f t="shared" si="11"/>
        <v>-16.920000000000002</v>
      </c>
      <c r="L18" s="9">
        <f t="shared" si="12"/>
        <v>-139.88999999999999</v>
      </c>
      <c r="M18" s="5">
        <f t="shared" si="13"/>
        <v>125</v>
      </c>
      <c r="N18" s="5">
        <f t="shared" si="14"/>
        <v>0</v>
      </c>
      <c r="O18" s="5">
        <f t="shared" si="15"/>
        <v>125</v>
      </c>
      <c r="P18" s="5">
        <f t="shared" si="2"/>
        <v>0</v>
      </c>
      <c r="Q18" s="9">
        <f t="shared" si="9"/>
        <v>-16.920000000000002</v>
      </c>
      <c r="R18" s="5">
        <f t="shared" si="3"/>
        <v>0</v>
      </c>
      <c r="S18" s="11">
        <f t="shared" si="0"/>
        <v>0</v>
      </c>
      <c r="T18" s="5">
        <f t="shared" si="4"/>
        <v>2.0300000000000153</v>
      </c>
      <c r="U18" s="5">
        <f t="shared" si="5"/>
        <v>-16.920000000000002</v>
      </c>
      <c r="V18" s="5">
        <f t="shared" si="5"/>
        <v>-14.889999999999986</v>
      </c>
      <c r="W18" s="5">
        <f t="shared" si="10"/>
        <v>-28.260000000000009</v>
      </c>
      <c r="X18" s="3">
        <f t="shared" si="6"/>
        <v>-28.260000000000009</v>
      </c>
      <c r="Y18" s="3">
        <f t="shared" si="1"/>
        <v>0</v>
      </c>
      <c r="Z18" s="3">
        <f t="shared" si="7"/>
        <v>-28.260000000000009</v>
      </c>
    </row>
    <row r="19" spans="1:26" x14ac:dyDescent="0.25">
      <c r="A19">
        <v>201605</v>
      </c>
      <c r="B19">
        <v>653</v>
      </c>
      <c r="C19" s="1">
        <v>-28.26</v>
      </c>
      <c r="D19" s="1">
        <v>-33.6</v>
      </c>
      <c r="E19" s="1">
        <v>20</v>
      </c>
      <c r="F19" s="1">
        <v>0</v>
      </c>
      <c r="G19" s="1">
        <v>-41.86</v>
      </c>
      <c r="I19" s="5">
        <f t="shared" si="16"/>
        <v>-14.889999999999986</v>
      </c>
      <c r="J19" s="9">
        <f t="shared" si="8"/>
        <v>-139.88999999999999</v>
      </c>
      <c r="K19" s="9">
        <f t="shared" si="11"/>
        <v>-33.6</v>
      </c>
      <c r="L19" s="9">
        <f t="shared" si="12"/>
        <v>-173.48999999999998</v>
      </c>
      <c r="M19" s="5">
        <f t="shared" si="13"/>
        <v>125</v>
      </c>
      <c r="N19" s="5">
        <f t="shared" si="14"/>
        <v>20</v>
      </c>
      <c r="O19" s="5">
        <f t="shared" si="15"/>
        <v>145</v>
      </c>
      <c r="P19" s="5">
        <f t="shared" si="2"/>
        <v>0</v>
      </c>
      <c r="Q19" s="9">
        <f t="shared" si="9"/>
        <v>-33.6</v>
      </c>
      <c r="R19" s="5">
        <f t="shared" si="3"/>
        <v>0</v>
      </c>
      <c r="S19" s="11">
        <f t="shared" si="0"/>
        <v>0</v>
      </c>
      <c r="T19" s="5">
        <f t="shared" si="4"/>
        <v>-14.889999999999986</v>
      </c>
      <c r="U19" s="5">
        <f t="shared" si="5"/>
        <v>-13.600000000000001</v>
      </c>
      <c r="V19" s="5">
        <f t="shared" si="5"/>
        <v>-28.489999999999981</v>
      </c>
      <c r="W19" s="5">
        <f t="shared" si="10"/>
        <v>-41.860000000000014</v>
      </c>
      <c r="X19" s="3">
        <f t="shared" si="6"/>
        <v>-41.860000000000014</v>
      </c>
      <c r="Y19" s="3">
        <f t="shared" si="1"/>
        <v>0</v>
      </c>
      <c r="Z19" s="3">
        <f t="shared" si="7"/>
        <v>-41.860000000000014</v>
      </c>
    </row>
    <row r="20" spans="1:26" x14ac:dyDescent="0.25">
      <c r="A20">
        <v>201606</v>
      </c>
      <c r="B20">
        <v>653</v>
      </c>
      <c r="C20" s="1">
        <v>-41.86</v>
      </c>
      <c r="D20" s="1">
        <v>0</v>
      </c>
      <c r="E20" s="1">
        <v>40</v>
      </c>
      <c r="F20" s="1">
        <v>0</v>
      </c>
      <c r="G20" s="1">
        <v>-1.86</v>
      </c>
      <c r="I20" s="5">
        <f t="shared" si="16"/>
        <v>-28.489999999999981</v>
      </c>
      <c r="J20" s="9">
        <f t="shared" si="8"/>
        <v>-173.48999999999998</v>
      </c>
      <c r="K20" s="9">
        <f t="shared" si="11"/>
        <v>0</v>
      </c>
      <c r="L20" s="9">
        <f t="shared" si="12"/>
        <v>-173.48999999999998</v>
      </c>
      <c r="M20" s="5">
        <f t="shared" si="13"/>
        <v>145</v>
      </c>
      <c r="N20" s="5">
        <f t="shared" si="14"/>
        <v>40</v>
      </c>
      <c r="O20" s="5">
        <f t="shared" si="15"/>
        <v>185</v>
      </c>
      <c r="P20" s="5">
        <f t="shared" si="2"/>
        <v>0</v>
      </c>
      <c r="Q20" s="9">
        <f t="shared" si="9"/>
        <v>0</v>
      </c>
      <c r="R20" s="5">
        <f t="shared" si="3"/>
        <v>0</v>
      </c>
      <c r="S20" s="11">
        <f t="shared" si="0"/>
        <v>0</v>
      </c>
      <c r="T20" s="5">
        <f t="shared" si="4"/>
        <v>-28.489999999999981</v>
      </c>
      <c r="U20" s="5">
        <f t="shared" ref="U20:V21" si="17">SUM(K20,N20,R20)</f>
        <v>40</v>
      </c>
      <c r="V20" s="5">
        <f t="shared" si="17"/>
        <v>11.510000000000019</v>
      </c>
      <c r="W20" s="5">
        <f t="shared" si="10"/>
        <v>-1.8600000000000136</v>
      </c>
      <c r="X20" s="3">
        <f t="shared" si="6"/>
        <v>-1.8600000000000136</v>
      </c>
      <c r="Y20" s="3">
        <f t="shared" si="1"/>
        <v>0</v>
      </c>
      <c r="Z20" s="3">
        <f t="shared" si="7"/>
        <v>-1.8600000000000136</v>
      </c>
    </row>
    <row r="21" spans="1:26" x14ac:dyDescent="0.25">
      <c r="A21">
        <v>201607</v>
      </c>
      <c r="B21">
        <v>653</v>
      </c>
      <c r="C21" s="1">
        <v>-1.86</v>
      </c>
      <c r="D21" s="1">
        <v>-5.8</v>
      </c>
      <c r="E21" s="1">
        <v>0</v>
      </c>
      <c r="F21" s="1">
        <v>0</v>
      </c>
      <c r="G21" s="1">
        <v>-7.66</v>
      </c>
      <c r="H21">
        <v>201607</v>
      </c>
      <c r="I21" s="5">
        <f t="shared" si="16"/>
        <v>11.510000000000019</v>
      </c>
      <c r="J21" s="9">
        <f t="shared" si="8"/>
        <v>-173.48999999999998</v>
      </c>
      <c r="K21" s="9">
        <f t="shared" si="11"/>
        <v>-5.8</v>
      </c>
      <c r="L21" s="9">
        <f t="shared" si="12"/>
        <v>-179.29</v>
      </c>
      <c r="M21" s="5">
        <f t="shared" si="13"/>
        <v>185</v>
      </c>
      <c r="N21" s="5">
        <f t="shared" si="14"/>
        <v>0</v>
      </c>
      <c r="O21" s="5">
        <f t="shared" si="15"/>
        <v>185</v>
      </c>
      <c r="P21" s="5">
        <f t="shared" si="2"/>
        <v>0</v>
      </c>
      <c r="Q21" s="9">
        <f t="shared" si="9"/>
        <v>-5.8</v>
      </c>
      <c r="R21" s="5">
        <f t="shared" si="3"/>
        <v>0</v>
      </c>
      <c r="S21" s="11">
        <f t="shared" si="0"/>
        <v>0</v>
      </c>
      <c r="T21" s="5">
        <f t="shared" si="4"/>
        <v>11.510000000000019</v>
      </c>
      <c r="U21" s="5">
        <f t="shared" si="17"/>
        <v>-5.8</v>
      </c>
      <c r="V21" s="5">
        <f t="shared" si="17"/>
        <v>5.710000000000008</v>
      </c>
      <c r="W21" s="5">
        <f t="shared" si="10"/>
        <v>-7.6600000000000135</v>
      </c>
      <c r="X21" s="3">
        <f t="shared" si="6"/>
        <v>-7.6600000000000135</v>
      </c>
      <c r="Y21" s="3">
        <f t="shared" si="1"/>
        <v>0</v>
      </c>
      <c r="Z21" s="3">
        <f t="shared" si="7"/>
        <v>-7.6600000000000135</v>
      </c>
    </row>
    <row r="22" spans="1:26" x14ac:dyDescent="0.25">
      <c r="A22">
        <v>201608</v>
      </c>
      <c r="B22">
        <v>653</v>
      </c>
      <c r="C22" s="1">
        <v>-7.66</v>
      </c>
      <c r="D22" s="1">
        <v>0</v>
      </c>
      <c r="E22" s="1">
        <v>0</v>
      </c>
      <c r="F22" s="1">
        <v>0</v>
      </c>
      <c r="G22" s="1">
        <v>-7.66</v>
      </c>
      <c r="H22">
        <v>201608</v>
      </c>
      <c r="I22" s="5">
        <f t="shared" ref="I22:I50" si="18">V21</f>
        <v>5.710000000000008</v>
      </c>
      <c r="J22" s="9">
        <f t="shared" ref="J22:J50" si="19">L21</f>
        <v>-179.29</v>
      </c>
      <c r="K22" s="9">
        <f t="shared" ref="K22:K50" si="20">D22</f>
        <v>0</v>
      </c>
      <c r="L22" s="9">
        <f t="shared" ref="L22:L50" si="21">SUM(J22:K22)</f>
        <v>-179.29</v>
      </c>
      <c r="M22" s="5">
        <f t="shared" ref="M22:M50" si="22">O21</f>
        <v>185</v>
      </c>
      <c r="N22" s="5">
        <f t="shared" ref="N22:N50" si="23">E22</f>
        <v>0</v>
      </c>
      <c r="O22" s="5">
        <f t="shared" ref="O22:O50" si="24">SUM(M22:N22)</f>
        <v>185</v>
      </c>
      <c r="P22" s="5">
        <f t="shared" ref="P22:P50" si="25">S21</f>
        <v>0</v>
      </c>
      <c r="Q22" s="9">
        <f t="shared" si="9"/>
        <v>0</v>
      </c>
      <c r="R22" s="5">
        <f t="shared" ref="R22:R50" si="26">F22</f>
        <v>0</v>
      </c>
      <c r="S22" s="11">
        <f t="shared" ref="S22:S50" si="27">IF(SUM(P22:R22)&lt;0,0,SUM(P22:R22))</f>
        <v>0</v>
      </c>
      <c r="T22" s="5">
        <f t="shared" ref="T22:T50" si="28">J22+M22+P22</f>
        <v>5.710000000000008</v>
      </c>
      <c r="U22" s="5">
        <f t="shared" ref="U22:U50" si="29">SUM(K22,N22,R22)</f>
        <v>0</v>
      </c>
      <c r="V22" s="5">
        <f t="shared" ref="V22:V50" si="30">SUM(L22,O22,S22)</f>
        <v>5.710000000000008</v>
      </c>
      <c r="W22" s="5">
        <f t="shared" ref="W22:W50" si="31">W21+U22</f>
        <v>-7.6600000000000135</v>
      </c>
      <c r="X22" s="3">
        <f t="shared" ref="X22:X50" si="32">IF(AND((S22-W22)&gt;0,W22&gt;0),0,W22)</f>
        <v>-7.6600000000000135</v>
      </c>
      <c r="Y22" s="3">
        <f t="shared" ref="Y22:Y50" si="33">IF(AND((S22-W22)&gt;0,W22&gt;0),W22,0)</f>
        <v>0</v>
      </c>
      <c r="Z22" s="3">
        <f t="shared" ref="Z22:Z50" si="34">SUM(X22:Y22)</f>
        <v>-7.6600000000000135</v>
      </c>
    </row>
    <row r="23" spans="1:26" x14ac:dyDescent="0.25">
      <c r="A23">
        <v>201609</v>
      </c>
      <c r="B23">
        <v>653</v>
      </c>
      <c r="C23" s="1">
        <v>-7.66</v>
      </c>
      <c r="D23" s="1">
        <v>-3.92</v>
      </c>
      <c r="E23" s="1">
        <v>0</v>
      </c>
      <c r="F23" s="1">
        <v>0</v>
      </c>
      <c r="G23" s="1">
        <v>-11.58</v>
      </c>
      <c r="H23">
        <v>201609</v>
      </c>
      <c r="I23" s="5">
        <f t="shared" si="18"/>
        <v>5.710000000000008</v>
      </c>
      <c r="J23" s="9">
        <f t="shared" si="19"/>
        <v>-179.29</v>
      </c>
      <c r="K23" s="9">
        <f t="shared" si="20"/>
        <v>-3.92</v>
      </c>
      <c r="L23" s="9">
        <f t="shared" si="21"/>
        <v>-183.20999999999998</v>
      </c>
      <c r="M23" s="5">
        <f t="shared" si="22"/>
        <v>185</v>
      </c>
      <c r="N23" s="5">
        <f t="shared" si="23"/>
        <v>0</v>
      </c>
      <c r="O23" s="5">
        <f t="shared" si="24"/>
        <v>185</v>
      </c>
      <c r="P23" s="5">
        <f t="shared" si="25"/>
        <v>0</v>
      </c>
      <c r="Q23" s="9">
        <f t="shared" si="9"/>
        <v>-3.92</v>
      </c>
      <c r="R23" s="5">
        <f t="shared" si="26"/>
        <v>0</v>
      </c>
      <c r="S23" s="11">
        <f t="shared" si="27"/>
        <v>0</v>
      </c>
      <c r="T23" s="5">
        <f t="shared" si="28"/>
        <v>5.710000000000008</v>
      </c>
      <c r="U23" s="5">
        <f t="shared" si="29"/>
        <v>-3.92</v>
      </c>
      <c r="V23" s="5">
        <f t="shared" si="30"/>
        <v>1.7900000000000205</v>
      </c>
      <c r="W23" s="5">
        <f t="shared" si="31"/>
        <v>-11.580000000000013</v>
      </c>
      <c r="X23" s="3">
        <f t="shared" si="32"/>
        <v>-11.580000000000013</v>
      </c>
      <c r="Y23" s="3">
        <f t="shared" si="33"/>
        <v>0</v>
      </c>
      <c r="Z23" s="3">
        <f t="shared" si="34"/>
        <v>-11.580000000000013</v>
      </c>
    </row>
    <row r="24" spans="1:26" x14ac:dyDescent="0.25">
      <c r="A24">
        <v>201610</v>
      </c>
      <c r="B24">
        <v>653</v>
      </c>
      <c r="C24" s="1">
        <v>-11.58</v>
      </c>
      <c r="D24" s="1">
        <v>0</v>
      </c>
      <c r="E24" s="1">
        <v>0</v>
      </c>
      <c r="F24" s="1">
        <v>0</v>
      </c>
      <c r="G24" s="1">
        <v>-11.58</v>
      </c>
      <c r="H24">
        <v>201610</v>
      </c>
      <c r="I24" s="5">
        <f t="shared" si="18"/>
        <v>1.7900000000000205</v>
      </c>
      <c r="J24" s="9">
        <f t="shared" si="19"/>
        <v>-183.20999999999998</v>
      </c>
      <c r="K24" s="9">
        <f t="shared" si="20"/>
        <v>0</v>
      </c>
      <c r="L24" s="9">
        <f t="shared" si="21"/>
        <v>-183.20999999999998</v>
      </c>
      <c r="M24" s="5">
        <f t="shared" si="22"/>
        <v>185</v>
      </c>
      <c r="N24" s="5">
        <f t="shared" si="23"/>
        <v>0</v>
      </c>
      <c r="O24" s="5">
        <f t="shared" si="24"/>
        <v>185</v>
      </c>
      <c r="P24" s="5">
        <f t="shared" si="25"/>
        <v>0</v>
      </c>
      <c r="Q24" s="9">
        <f t="shared" si="9"/>
        <v>0</v>
      </c>
      <c r="R24" s="5">
        <f t="shared" si="26"/>
        <v>0</v>
      </c>
      <c r="S24" s="11">
        <f t="shared" si="27"/>
        <v>0</v>
      </c>
      <c r="T24" s="5">
        <f t="shared" si="28"/>
        <v>1.7900000000000205</v>
      </c>
      <c r="U24" s="5">
        <f t="shared" si="29"/>
        <v>0</v>
      </c>
      <c r="V24" s="5">
        <f t="shared" si="30"/>
        <v>1.7900000000000205</v>
      </c>
      <c r="W24" s="5">
        <f t="shared" si="31"/>
        <v>-11.580000000000013</v>
      </c>
      <c r="X24" s="3">
        <f t="shared" si="32"/>
        <v>-11.580000000000013</v>
      </c>
      <c r="Y24" s="3">
        <f t="shared" si="33"/>
        <v>0</v>
      </c>
      <c r="Z24" s="3">
        <f t="shared" si="34"/>
        <v>-11.580000000000013</v>
      </c>
    </row>
    <row r="25" spans="1:26" x14ac:dyDescent="0.25">
      <c r="A25">
        <v>201611</v>
      </c>
      <c r="B25">
        <v>653</v>
      </c>
      <c r="C25" s="1">
        <v>-11.58</v>
      </c>
      <c r="D25" s="1">
        <v>-53.21</v>
      </c>
      <c r="E25" s="1">
        <v>0</v>
      </c>
      <c r="F25" s="1">
        <v>0</v>
      </c>
      <c r="G25" s="1">
        <v>-64.790000000000006</v>
      </c>
      <c r="H25">
        <v>201611</v>
      </c>
      <c r="I25" s="5">
        <f t="shared" si="18"/>
        <v>1.7900000000000205</v>
      </c>
      <c r="J25" s="9">
        <f t="shared" si="19"/>
        <v>-183.20999999999998</v>
      </c>
      <c r="K25" s="9">
        <f t="shared" si="20"/>
        <v>-53.21</v>
      </c>
      <c r="L25" s="9">
        <f t="shared" si="21"/>
        <v>-236.42</v>
      </c>
      <c r="M25" s="5">
        <f t="shared" si="22"/>
        <v>185</v>
      </c>
      <c r="N25" s="5">
        <f t="shared" si="23"/>
        <v>0</v>
      </c>
      <c r="O25" s="5">
        <f t="shared" si="24"/>
        <v>185</v>
      </c>
      <c r="P25" s="5">
        <f t="shared" si="25"/>
        <v>0</v>
      </c>
      <c r="Q25" s="9">
        <f t="shared" si="9"/>
        <v>-53.21</v>
      </c>
      <c r="R25" s="5">
        <f t="shared" si="26"/>
        <v>0</v>
      </c>
      <c r="S25" s="11">
        <f t="shared" si="27"/>
        <v>0</v>
      </c>
      <c r="T25" s="5">
        <f t="shared" si="28"/>
        <v>1.7900000000000205</v>
      </c>
      <c r="U25" s="5">
        <f t="shared" si="29"/>
        <v>-53.21</v>
      </c>
      <c r="V25" s="5">
        <f t="shared" si="30"/>
        <v>-51.419999999999987</v>
      </c>
      <c r="W25" s="5">
        <f t="shared" si="31"/>
        <v>-64.79000000000002</v>
      </c>
      <c r="X25" s="3">
        <f t="shared" si="32"/>
        <v>-64.79000000000002</v>
      </c>
      <c r="Y25" s="3">
        <f t="shared" si="33"/>
        <v>0</v>
      </c>
      <c r="Z25" s="3">
        <f t="shared" si="34"/>
        <v>-64.79000000000002</v>
      </c>
    </row>
    <row r="26" spans="1:26" x14ac:dyDescent="0.25">
      <c r="A26">
        <v>201612</v>
      </c>
      <c r="B26">
        <v>653</v>
      </c>
      <c r="C26" s="1">
        <v>-64.790000000000006</v>
      </c>
      <c r="D26" s="1">
        <v>0</v>
      </c>
      <c r="E26" s="1">
        <v>0</v>
      </c>
      <c r="F26" s="1">
        <v>0</v>
      </c>
      <c r="G26" s="1">
        <v>-64.790000000000006</v>
      </c>
      <c r="H26">
        <v>201612</v>
      </c>
      <c r="I26" s="5">
        <f t="shared" si="18"/>
        <v>-51.419999999999987</v>
      </c>
      <c r="J26" s="9">
        <f t="shared" si="19"/>
        <v>-236.42</v>
      </c>
      <c r="K26" s="9">
        <f t="shared" si="20"/>
        <v>0</v>
      </c>
      <c r="L26" s="9">
        <f t="shared" si="21"/>
        <v>-236.42</v>
      </c>
      <c r="M26" s="5">
        <f t="shared" si="22"/>
        <v>185</v>
      </c>
      <c r="N26" s="5">
        <f t="shared" si="23"/>
        <v>0</v>
      </c>
      <c r="O26" s="5">
        <f t="shared" si="24"/>
        <v>185</v>
      </c>
      <c r="P26" s="5">
        <f t="shared" si="25"/>
        <v>0</v>
      </c>
      <c r="Q26" s="9">
        <f t="shared" si="9"/>
        <v>0</v>
      </c>
      <c r="R26" s="5">
        <f t="shared" si="26"/>
        <v>0</v>
      </c>
      <c r="S26" s="11">
        <f t="shared" si="27"/>
        <v>0</v>
      </c>
      <c r="T26" s="5">
        <f t="shared" si="28"/>
        <v>-51.419999999999987</v>
      </c>
      <c r="U26" s="5">
        <f t="shared" si="29"/>
        <v>0</v>
      </c>
      <c r="V26" s="5">
        <f t="shared" si="30"/>
        <v>-51.419999999999987</v>
      </c>
      <c r="W26" s="5">
        <f t="shared" si="31"/>
        <v>-64.79000000000002</v>
      </c>
      <c r="X26" s="3">
        <f t="shared" si="32"/>
        <v>-64.79000000000002</v>
      </c>
      <c r="Y26" s="3">
        <f t="shared" si="33"/>
        <v>0</v>
      </c>
      <c r="Z26" s="3">
        <f t="shared" si="34"/>
        <v>-64.79000000000002</v>
      </c>
    </row>
    <row r="27" spans="1:26" x14ac:dyDescent="0.25">
      <c r="A27">
        <v>201701</v>
      </c>
      <c r="B27">
        <v>653</v>
      </c>
      <c r="C27" s="1">
        <v>-64.790000000000006</v>
      </c>
      <c r="D27" s="1">
        <v>-17.89</v>
      </c>
      <c r="E27" s="1">
        <v>60</v>
      </c>
      <c r="F27" s="1">
        <v>0</v>
      </c>
      <c r="G27" s="1">
        <v>-22.68</v>
      </c>
      <c r="H27">
        <v>201701</v>
      </c>
      <c r="I27" s="5">
        <f t="shared" si="18"/>
        <v>-51.419999999999987</v>
      </c>
      <c r="J27" s="9">
        <f t="shared" si="19"/>
        <v>-236.42</v>
      </c>
      <c r="K27" s="9">
        <f t="shared" si="20"/>
        <v>-17.89</v>
      </c>
      <c r="L27" s="9">
        <f t="shared" si="21"/>
        <v>-254.31</v>
      </c>
      <c r="M27" s="5">
        <f t="shared" si="22"/>
        <v>185</v>
      </c>
      <c r="N27" s="5">
        <f t="shared" si="23"/>
        <v>60</v>
      </c>
      <c r="O27" s="5">
        <f t="shared" si="24"/>
        <v>245</v>
      </c>
      <c r="P27" s="5">
        <f t="shared" si="25"/>
        <v>0</v>
      </c>
      <c r="Q27" s="9">
        <f t="shared" si="9"/>
        <v>-17.89</v>
      </c>
      <c r="R27" s="5">
        <f t="shared" si="26"/>
        <v>0</v>
      </c>
      <c r="S27" s="11">
        <f t="shared" si="27"/>
        <v>0</v>
      </c>
      <c r="T27" s="5">
        <f t="shared" si="28"/>
        <v>-51.419999999999987</v>
      </c>
      <c r="U27" s="5">
        <f t="shared" si="29"/>
        <v>42.11</v>
      </c>
      <c r="V27" s="5">
        <f t="shared" si="30"/>
        <v>-9.3100000000000023</v>
      </c>
      <c r="W27" s="5">
        <f t="shared" si="31"/>
        <v>-22.680000000000021</v>
      </c>
      <c r="X27" s="3">
        <f t="shared" si="32"/>
        <v>-22.680000000000021</v>
      </c>
      <c r="Y27" s="3">
        <f t="shared" si="33"/>
        <v>0</v>
      </c>
      <c r="Z27" s="3">
        <f t="shared" si="34"/>
        <v>-22.680000000000021</v>
      </c>
    </row>
    <row r="28" spans="1:26" x14ac:dyDescent="0.25">
      <c r="A28">
        <v>201702</v>
      </c>
      <c r="B28">
        <v>653</v>
      </c>
      <c r="C28" s="1">
        <v>-22.68</v>
      </c>
      <c r="D28" s="1">
        <v>-5.8</v>
      </c>
      <c r="E28" s="1">
        <v>0</v>
      </c>
      <c r="F28" s="1">
        <v>0</v>
      </c>
      <c r="G28" s="1">
        <v>-28.48</v>
      </c>
      <c r="H28">
        <v>201702</v>
      </c>
      <c r="I28" s="5">
        <f t="shared" si="18"/>
        <v>-9.3100000000000023</v>
      </c>
      <c r="J28" s="9">
        <f t="shared" si="19"/>
        <v>-254.31</v>
      </c>
      <c r="K28" s="9">
        <f t="shared" si="20"/>
        <v>-5.8</v>
      </c>
      <c r="L28" s="9">
        <f t="shared" si="21"/>
        <v>-260.11</v>
      </c>
      <c r="M28" s="5">
        <f t="shared" si="22"/>
        <v>245</v>
      </c>
      <c r="N28" s="5">
        <f t="shared" si="23"/>
        <v>0</v>
      </c>
      <c r="O28" s="5">
        <f t="shared" si="24"/>
        <v>245</v>
      </c>
      <c r="P28" s="5">
        <f t="shared" si="25"/>
        <v>0</v>
      </c>
      <c r="Q28" s="9">
        <f t="shared" si="9"/>
        <v>-5.8</v>
      </c>
      <c r="R28" s="5">
        <f t="shared" si="26"/>
        <v>0</v>
      </c>
      <c r="S28" s="11">
        <f t="shared" si="27"/>
        <v>0</v>
      </c>
      <c r="T28" s="5">
        <f t="shared" si="28"/>
        <v>-9.3100000000000023</v>
      </c>
      <c r="U28" s="5">
        <f t="shared" si="29"/>
        <v>-5.8</v>
      </c>
      <c r="V28" s="5">
        <f t="shared" si="30"/>
        <v>-15.110000000000014</v>
      </c>
      <c r="W28" s="5">
        <f t="shared" si="31"/>
        <v>-28.480000000000022</v>
      </c>
      <c r="X28" s="3">
        <f t="shared" si="32"/>
        <v>-28.480000000000022</v>
      </c>
      <c r="Y28" s="3">
        <f t="shared" si="33"/>
        <v>0</v>
      </c>
      <c r="Z28" s="3">
        <f t="shared" si="34"/>
        <v>-28.480000000000022</v>
      </c>
    </row>
    <row r="29" spans="1:26" x14ac:dyDescent="0.25">
      <c r="A29">
        <v>201703</v>
      </c>
      <c r="B29">
        <v>653</v>
      </c>
      <c r="C29" s="1">
        <v>-28.48</v>
      </c>
      <c r="D29" s="1">
        <v>-15.46</v>
      </c>
      <c r="E29" s="1">
        <v>25</v>
      </c>
      <c r="F29" s="1">
        <v>0</v>
      </c>
      <c r="G29" s="1">
        <v>-18.940000000000001</v>
      </c>
      <c r="H29">
        <v>201703</v>
      </c>
      <c r="I29" s="5">
        <f t="shared" si="18"/>
        <v>-15.110000000000014</v>
      </c>
      <c r="J29" s="9">
        <f t="shared" si="19"/>
        <v>-260.11</v>
      </c>
      <c r="K29" s="9">
        <f t="shared" si="20"/>
        <v>-15.46</v>
      </c>
      <c r="L29" s="9">
        <f t="shared" si="21"/>
        <v>-275.57</v>
      </c>
      <c r="M29" s="5">
        <f t="shared" si="22"/>
        <v>245</v>
      </c>
      <c r="N29" s="5">
        <f t="shared" si="23"/>
        <v>25</v>
      </c>
      <c r="O29" s="5">
        <f t="shared" si="24"/>
        <v>270</v>
      </c>
      <c r="P29" s="5">
        <f t="shared" si="25"/>
        <v>0</v>
      </c>
      <c r="Q29" s="9">
        <f t="shared" si="9"/>
        <v>-15.46</v>
      </c>
      <c r="R29" s="5">
        <f t="shared" si="26"/>
        <v>0</v>
      </c>
      <c r="S29" s="11">
        <f t="shared" si="27"/>
        <v>0</v>
      </c>
      <c r="T29" s="5">
        <f t="shared" si="28"/>
        <v>-15.110000000000014</v>
      </c>
      <c r="U29" s="5">
        <f t="shared" si="29"/>
        <v>9.5399999999999991</v>
      </c>
      <c r="V29" s="5">
        <f t="shared" si="30"/>
        <v>-5.5699999999999932</v>
      </c>
      <c r="W29" s="5">
        <f t="shared" si="31"/>
        <v>-18.940000000000023</v>
      </c>
      <c r="X29" s="3">
        <f t="shared" si="32"/>
        <v>-18.940000000000023</v>
      </c>
      <c r="Y29" s="3">
        <f t="shared" si="33"/>
        <v>0</v>
      </c>
      <c r="Z29" s="3">
        <f t="shared" si="34"/>
        <v>-18.940000000000023</v>
      </c>
    </row>
    <row r="30" spans="1:26" x14ac:dyDescent="0.25">
      <c r="A30">
        <v>201704</v>
      </c>
      <c r="B30">
        <v>653</v>
      </c>
      <c r="C30" s="1">
        <v>-18.940000000000001</v>
      </c>
      <c r="D30" s="1">
        <v>-12.09</v>
      </c>
      <c r="E30" s="1">
        <v>0</v>
      </c>
      <c r="F30" s="1">
        <v>0</v>
      </c>
      <c r="G30" s="1">
        <v>-31.03</v>
      </c>
      <c r="H30">
        <v>201704</v>
      </c>
      <c r="I30" s="5">
        <f t="shared" si="18"/>
        <v>-5.5699999999999932</v>
      </c>
      <c r="J30" s="9">
        <f t="shared" si="19"/>
        <v>-275.57</v>
      </c>
      <c r="K30" s="9">
        <f t="shared" si="20"/>
        <v>-12.09</v>
      </c>
      <c r="L30" s="9">
        <f t="shared" si="21"/>
        <v>-287.65999999999997</v>
      </c>
      <c r="M30" s="5">
        <f t="shared" si="22"/>
        <v>270</v>
      </c>
      <c r="N30" s="5">
        <f t="shared" si="23"/>
        <v>0</v>
      </c>
      <c r="O30" s="5">
        <f t="shared" si="24"/>
        <v>270</v>
      </c>
      <c r="P30" s="5">
        <f t="shared" si="25"/>
        <v>0</v>
      </c>
      <c r="Q30" s="9">
        <f t="shared" si="9"/>
        <v>-12.09</v>
      </c>
      <c r="R30" s="5">
        <f t="shared" si="26"/>
        <v>0</v>
      </c>
      <c r="S30" s="11">
        <f t="shared" si="27"/>
        <v>0</v>
      </c>
      <c r="T30" s="5">
        <f t="shared" si="28"/>
        <v>-5.5699999999999932</v>
      </c>
      <c r="U30" s="5">
        <f t="shared" si="29"/>
        <v>-12.09</v>
      </c>
      <c r="V30" s="5">
        <f t="shared" si="30"/>
        <v>-17.659999999999968</v>
      </c>
      <c r="W30" s="5">
        <f t="shared" si="31"/>
        <v>-31.030000000000022</v>
      </c>
      <c r="X30" s="3">
        <f t="shared" si="32"/>
        <v>-31.030000000000022</v>
      </c>
      <c r="Y30" s="3">
        <f t="shared" si="33"/>
        <v>0</v>
      </c>
      <c r="Z30" s="3">
        <f t="shared" si="34"/>
        <v>-31.030000000000022</v>
      </c>
    </row>
    <row r="31" spans="1:26" x14ac:dyDescent="0.25">
      <c r="A31">
        <v>201705</v>
      </c>
      <c r="B31">
        <v>653</v>
      </c>
      <c r="C31" s="1">
        <v>-31.03</v>
      </c>
      <c r="D31" s="1">
        <v>-35.340000000000003</v>
      </c>
      <c r="E31" s="1">
        <v>25</v>
      </c>
      <c r="F31" s="1">
        <v>0</v>
      </c>
      <c r="G31" s="1">
        <v>-41.37</v>
      </c>
      <c r="H31">
        <v>201705</v>
      </c>
      <c r="I31" s="5">
        <f t="shared" si="18"/>
        <v>-17.659999999999968</v>
      </c>
      <c r="J31" s="9">
        <f t="shared" si="19"/>
        <v>-287.65999999999997</v>
      </c>
      <c r="K31" s="9">
        <f t="shared" si="20"/>
        <v>-35.340000000000003</v>
      </c>
      <c r="L31" s="9">
        <f t="shared" si="21"/>
        <v>-323</v>
      </c>
      <c r="M31" s="5">
        <f t="shared" si="22"/>
        <v>270</v>
      </c>
      <c r="N31" s="5">
        <f t="shared" si="23"/>
        <v>25</v>
      </c>
      <c r="O31" s="5">
        <f t="shared" si="24"/>
        <v>295</v>
      </c>
      <c r="P31" s="5">
        <f t="shared" si="25"/>
        <v>0</v>
      </c>
      <c r="Q31" s="9">
        <f t="shared" si="9"/>
        <v>-35.340000000000003</v>
      </c>
      <c r="R31" s="5">
        <f t="shared" si="26"/>
        <v>0</v>
      </c>
      <c r="S31" s="11">
        <f t="shared" si="27"/>
        <v>0</v>
      </c>
      <c r="T31" s="5">
        <f t="shared" si="28"/>
        <v>-17.659999999999968</v>
      </c>
      <c r="U31" s="5">
        <f t="shared" si="29"/>
        <v>-10.340000000000003</v>
      </c>
      <c r="V31" s="5">
        <f t="shared" si="30"/>
        <v>-28</v>
      </c>
      <c r="W31" s="5">
        <f t="shared" si="31"/>
        <v>-41.370000000000026</v>
      </c>
      <c r="X31" s="3">
        <f t="shared" si="32"/>
        <v>-41.370000000000026</v>
      </c>
      <c r="Y31" s="3">
        <f t="shared" si="33"/>
        <v>0</v>
      </c>
      <c r="Z31" s="3">
        <f t="shared" si="34"/>
        <v>-41.370000000000026</v>
      </c>
    </row>
    <row r="32" spans="1:26" x14ac:dyDescent="0.25">
      <c r="A32">
        <v>201706</v>
      </c>
      <c r="B32">
        <v>653</v>
      </c>
      <c r="C32" s="1">
        <v>-41.37</v>
      </c>
      <c r="D32" s="1">
        <v>0</v>
      </c>
      <c r="E32" s="1">
        <v>50</v>
      </c>
      <c r="F32" s="1">
        <v>0</v>
      </c>
      <c r="G32" s="1">
        <v>8.6300000000000008</v>
      </c>
      <c r="H32">
        <v>201706</v>
      </c>
      <c r="I32" s="5">
        <f t="shared" si="18"/>
        <v>-28</v>
      </c>
      <c r="J32" s="9">
        <f t="shared" si="19"/>
        <v>-323</v>
      </c>
      <c r="K32" s="9">
        <f t="shared" si="20"/>
        <v>0</v>
      </c>
      <c r="L32" s="9">
        <f t="shared" si="21"/>
        <v>-323</v>
      </c>
      <c r="M32" s="5">
        <f t="shared" si="22"/>
        <v>295</v>
      </c>
      <c r="N32" s="5">
        <f t="shared" si="23"/>
        <v>50</v>
      </c>
      <c r="O32" s="5">
        <f t="shared" si="24"/>
        <v>345</v>
      </c>
      <c r="P32" s="5">
        <f t="shared" si="25"/>
        <v>0</v>
      </c>
      <c r="Q32" s="9">
        <f t="shared" si="9"/>
        <v>0</v>
      </c>
      <c r="R32" s="5">
        <f t="shared" si="26"/>
        <v>0</v>
      </c>
      <c r="S32" s="11">
        <f t="shared" si="27"/>
        <v>0</v>
      </c>
      <c r="T32" s="5">
        <f t="shared" si="28"/>
        <v>-28</v>
      </c>
      <c r="U32" s="5">
        <f t="shared" si="29"/>
        <v>50</v>
      </c>
      <c r="V32" s="5">
        <f t="shared" si="30"/>
        <v>22</v>
      </c>
      <c r="W32" s="5">
        <f t="shared" si="31"/>
        <v>8.6299999999999741</v>
      </c>
      <c r="X32" s="3">
        <f t="shared" si="32"/>
        <v>8.6299999999999741</v>
      </c>
      <c r="Y32" s="3">
        <f t="shared" si="33"/>
        <v>0</v>
      </c>
      <c r="Z32" s="3">
        <f t="shared" si="34"/>
        <v>8.6299999999999741</v>
      </c>
    </row>
    <row r="33" spans="1:26" x14ac:dyDescent="0.25">
      <c r="A33">
        <v>201707</v>
      </c>
      <c r="B33">
        <v>653</v>
      </c>
      <c r="C33" s="1">
        <v>8.6300000000000008</v>
      </c>
      <c r="D33" s="1">
        <v>-29.34</v>
      </c>
      <c r="E33" s="1">
        <v>0</v>
      </c>
      <c r="F33" s="1">
        <v>0</v>
      </c>
      <c r="G33" s="1">
        <v>-20.71</v>
      </c>
      <c r="H33">
        <v>201707</v>
      </c>
      <c r="I33" s="5">
        <f t="shared" si="18"/>
        <v>22</v>
      </c>
      <c r="J33" s="9">
        <f t="shared" si="19"/>
        <v>-323</v>
      </c>
      <c r="K33" s="9">
        <f t="shared" si="20"/>
        <v>-29.34</v>
      </c>
      <c r="L33" s="9">
        <f t="shared" si="21"/>
        <v>-352.34</v>
      </c>
      <c r="M33" s="5">
        <f t="shared" si="22"/>
        <v>345</v>
      </c>
      <c r="N33" s="5">
        <f t="shared" si="23"/>
        <v>0</v>
      </c>
      <c r="O33" s="5">
        <f t="shared" si="24"/>
        <v>345</v>
      </c>
      <c r="P33" s="5">
        <f t="shared" si="25"/>
        <v>0</v>
      </c>
      <c r="Q33" s="9">
        <f t="shared" si="9"/>
        <v>-29.34</v>
      </c>
      <c r="R33" s="5">
        <f t="shared" si="26"/>
        <v>0</v>
      </c>
      <c r="S33" s="11">
        <f t="shared" si="27"/>
        <v>0</v>
      </c>
      <c r="T33" s="5">
        <f t="shared" si="28"/>
        <v>22</v>
      </c>
      <c r="U33" s="5">
        <f t="shared" si="29"/>
        <v>-29.34</v>
      </c>
      <c r="V33" s="5">
        <f t="shared" si="30"/>
        <v>-7.339999999999975</v>
      </c>
      <c r="W33" s="5">
        <f t="shared" si="31"/>
        <v>-20.710000000000026</v>
      </c>
      <c r="X33" s="3">
        <f t="shared" si="32"/>
        <v>-20.710000000000026</v>
      </c>
      <c r="Y33" s="3">
        <f t="shared" si="33"/>
        <v>0</v>
      </c>
      <c r="Z33" s="3">
        <f t="shared" si="34"/>
        <v>-20.710000000000026</v>
      </c>
    </row>
    <row r="34" spans="1:26" x14ac:dyDescent="0.25">
      <c r="A34">
        <v>201708</v>
      </c>
      <c r="B34">
        <v>653</v>
      </c>
      <c r="C34" s="1">
        <v>-20.71</v>
      </c>
      <c r="D34" s="1">
        <v>0</v>
      </c>
      <c r="E34" s="1">
        <v>0</v>
      </c>
      <c r="F34" s="1">
        <v>0</v>
      </c>
      <c r="G34" s="1">
        <v>-20.71</v>
      </c>
      <c r="H34">
        <v>201708</v>
      </c>
      <c r="I34" s="5">
        <f t="shared" si="18"/>
        <v>-7.339999999999975</v>
      </c>
      <c r="J34" s="9">
        <f t="shared" si="19"/>
        <v>-352.34</v>
      </c>
      <c r="K34" s="9">
        <f t="shared" si="20"/>
        <v>0</v>
      </c>
      <c r="L34" s="9">
        <f t="shared" si="21"/>
        <v>-352.34</v>
      </c>
      <c r="M34" s="5">
        <f t="shared" si="22"/>
        <v>345</v>
      </c>
      <c r="N34" s="5">
        <f t="shared" si="23"/>
        <v>0</v>
      </c>
      <c r="O34" s="5">
        <f t="shared" si="24"/>
        <v>345</v>
      </c>
      <c r="P34" s="5">
        <f t="shared" si="25"/>
        <v>0</v>
      </c>
      <c r="Q34" s="9">
        <f t="shared" si="9"/>
        <v>0</v>
      </c>
      <c r="R34" s="5">
        <f t="shared" si="26"/>
        <v>0</v>
      </c>
      <c r="S34" s="11">
        <f t="shared" si="27"/>
        <v>0</v>
      </c>
      <c r="T34" s="5">
        <f t="shared" si="28"/>
        <v>-7.339999999999975</v>
      </c>
      <c r="U34" s="5">
        <f t="shared" si="29"/>
        <v>0</v>
      </c>
      <c r="V34" s="5">
        <f t="shared" si="30"/>
        <v>-7.339999999999975</v>
      </c>
      <c r="W34" s="5">
        <f t="shared" si="31"/>
        <v>-20.710000000000026</v>
      </c>
      <c r="X34" s="3">
        <f t="shared" si="32"/>
        <v>-20.710000000000026</v>
      </c>
      <c r="Y34" s="3">
        <f t="shared" si="33"/>
        <v>0</v>
      </c>
      <c r="Z34" s="3">
        <f t="shared" si="34"/>
        <v>-20.710000000000026</v>
      </c>
    </row>
    <row r="35" spans="1:26" x14ac:dyDescent="0.25">
      <c r="A35">
        <v>201709</v>
      </c>
      <c r="B35">
        <v>653</v>
      </c>
      <c r="C35" s="1">
        <v>-20.71</v>
      </c>
      <c r="D35" s="1">
        <v>-4.83</v>
      </c>
      <c r="E35" s="1">
        <v>20</v>
      </c>
      <c r="F35" s="1">
        <v>0</v>
      </c>
      <c r="G35" s="1">
        <v>-5.54</v>
      </c>
      <c r="H35">
        <v>201709</v>
      </c>
      <c r="I35" s="5">
        <f t="shared" si="18"/>
        <v>-7.339999999999975</v>
      </c>
      <c r="J35" s="9">
        <f t="shared" si="19"/>
        <v>-352.34</v>
      </c>
      <c r="K35" s="9">
        <f t="shared" si="20"/>
        <v>-4.83</v>
      </c>
      <c r="L35" s="9">
        <f t="shared" si="21"/>
        <v>-357.16999999999996</v>
      </c>
      <c r="M35" s="5">
        <f t="shared" si="22"/>
        <v>345</v>
      </c>
      <c r="N35" s="5">
        <f t="shared" si="23"/>
        <v>20</v>
      </c>
      <c r="O35" s="5">
        <f t="shared" si="24"/>
        <v>365</v>
      </c>
      <c r="P35" s="5">
        <f t="shared" si="25"/>
        <v>0</v>
      </c>
      <c r="Q35" s="9">
        <f t="shared" si="9"/>
        <v>-4.83</v>
      </c>
      <c r="R35" s="5">
        <f t="shared" si="26"/>
        <v>0</v>
      </c>
      <c r="S35" s="11">
        <f t="shared" si="27"/>
        <v>0</v>
      </c>
      <c r="T35" s="5">
        <f t="shared" si="28"/>
        <v>-7.339999999999975</v>
      </c>
      <c r="U35" s="5">
        <f t="shared" si="29"/>
        <v>15.17</v>
      </c>
      <c r="V35" s="5">
        <f t="shared" si="30"/>
        <v>7.8300000000000409</v>
      </c>
      <c r="W35" s="5">
        <f t="shared" si="31"/>
        <v>-5.5400000000000258</v>
      </c>
      <c r="X35" s="3">
        <f t="shared" si="32"/>
        <v>-5.5400000000000258</v>
      </c>
      <c r="Y35" s="3">
        <f t="shared" si="33"/>
        <v>0</v>
      </c>
      <c r="Z35" s="3">
        <f t="shared" si="34"/>
        <v>-5.5400000000000258</v>
      </c>
    </row>
    <row r="36" spans="1:26" x14ac:dyDescent="0.25">
      <c r="A36">
        <v>201710</v>
      </c>
      <c r="B36">
        <v>653</v>
      </c>
      <c r="C36" s="1">
        <v>-5.54</v>
      </c>
      <c r="D36" s="1">
        <v>0</v>
      </c>
      <c r="E36" s="1">
        <v>0</v>
      </c>
      <c r="F36" s="1">
        <v>0</v>
      </c>
      <c r="G36" s="1">
        <v>-5.54</v>
      </c>
      <c r="H36">
        <v>201710</v>
      </c>
      <c r="I36" s="5">
        <f t="shared" si="18"/>
        <v>7.8300000000000409</v>
      </c>
      <c r="J36" s="9">
        <f t="shared" si="19"/>
        <v>-357.16999999999996</v>
      </c>
      <c r="K36" s="9">
        <f t="shared" si="20"/>
        <v>0</v>
      </c>
      <c r="L36" s="9">
        <f t="shared" si="21"/>
        <v>-357.16999999999996</v>
      </c>
      <c r="M36" s="5">
        <f t="shared" si="22"/>
        <v>365</v>
      </c>
      <c r="N36" s="5">
        <f t="shared" si="23"/>
        <v>0</v>
      </c>
      <c r="O36" s="5">
        <f t="shared" si="24"/>
        <v>365</v>
      </c>
      <c r="P36" s="5">
        <f t="shared" si="25"/>
        <v>0</v>
      </c>
      <c r="Q36" s="9">
        <f t="shared" si="9"/>
        <v>0</v>
      </c>
      <c r="R36" s="5">
        <f t="shared" si="26"/>
        <v>0</v>
      </c>
      <c r="S36" s="11">
        <f t="shared" si="27"/>
        <v>0</v>
      </c>
      <c r="T36" s="5">
        <f t="shared" si="28"/>
        <v>7.8300000000000409</v>
      </c>
      <c r="U36" s="5">
        <f t="shared" si="29"/>
        <v>0</v>
      </c>
      <c r="V36" s="5">
        <f t="shared" si="30"/>
        <v>7.8300000000000409</v>
      </c>
      <c r="W36" s="5">
        <f t="shared" si="31"/>
        <v>-5.5400000000000258</v>
      </c>
      <c r="X36" s="3">
        <f t="shared" si="32"/>
        <v>-5.5400000000000258</v>
      </c>
      <c r="Y36" s="3">
        <f t="shared" si="33"/>
        <v>0</v>
      </c>
      <c r="Z36" s="3">
        <f t="shared" si="34"/>
        <v>-5.5400000000000258</v>
      </c>
    </row>
    <row r="37" spans="1:26" x14ac:dyDescent="0.25">
      <c r="A37">
        <v>201711</v>
      </c>
      <c r="B37">
        <v>653</v>
      </c>
      <c r="C37" s="1">
        <v>-5.54</v>
      </c>
      <c r="D37" s="1">
        <v>-52.24</v>
      </c>
      <c r="E37" s="1">
        <v>0</v>
      </c>
      <c r="F37" s="1">
        <v>0</v>
      </c>
      <c r="G37" s="1">
        <v>-57.78</v>
      </c>
      <c r="H37">
        <v>201711</v>
      </c>
      <c r="I37" s="5">
        <f t="shared" si="18"/>
        <v>7.8300000000000409</v>
      </c>
      <c r="J37" s="9">
        <f t="shared" si="19"/>
        <v>-357.16999999999996</v>
      </c>
      <c r="K37" s="9">
        <f t="shared" si="20"/>
        <v>-52.24</v>
      </c>
      <c r="L37" s="9">
        <f t="shared" si="21"/>
        <v>-409.40999999999997</v>
      </c>
      <c r="M37" s="5">
        <f t="shared" si="22"/>
        <v>365</v>
      </c>
      <c r="N37" s="5">
        <f t="shared" si="23"/>
        <v>0</v>
      </c>
      <c r="O37" s="5">
        <f t="shared" si="24"/>
        <v>365</v>
      </c>
      <c r="P37" s="5">
        <f t="shared" si="25"/>
        <v>0</v>
      </c>
      <c r="Q37" s="9">
        <f t="shared" si="9"/>
        <v>-52.24</v>
      </c>
      <c r="R37" s="5">
        <f t="shared" si="26"/>
        <v>0</v>
      </c>
      <c r="S37" s="11">
        <f t="shared" si="27"/>
        <v>0</v>
      </c>
      <c r="T37" s="5">
        <f t="shared" si="28"/>
        <v>7.8300000000000409</v>
      </c>
      <c r="U37" s="5">
        <f t="shared" si="29"/>
        <v>-52.24</v>
      </c>
      <c r="V37" s="5">
        <f t="shared" si="30"/>
        <v>-44.409999999999968</v>
      </c>
      <c r="W37" s="5">
        <f t="shared" si="31"/>
        <v>-57.78000000000003</v>
      </c>
      <c r="X37" s="3">
        <f t="shared" si="32"/>
        <v>-57.78000000000003</v>
      </c>
      <c r="Y37" s="3">
        <f t="shared" si="33"/>
        <v>0</v>
      </c>
      <c r="Z37" s="3">
        <f t="shared" si="34"/>
        <v>-57.78000000000003</v>
      </c>
    </row>
    <row r="38" spans="1:26" x14ac:dyDescent="0.25">
      <c r="A38">
        <v>201712</v>
      </c>
      <c r="B38">
        <v>653</v>
      </c>
      <c r="C38" s="1">
        <v>-57.78</v>
      </c>
      <c r="D38" s="1">
        <v>0</v>
      </c>
      <c r="E38" s="1">
        <v>50</v>
      </c>
      <c r="F38" s="1">
        <v>0</v>
      </c>
      <c r="G38" s="1">
        <v>-7.78</v>
      </c>
      <c r="H38">
        <v>201712</v>
      </c>
      <c r="I38" s="5">
        <f t="shared" si="18"/>
        <v>-44.409999999999968</v>
      </c>
      <c r="J38" s="9">
        <f t="shared" si="19"/>
        <v>-409.40999999999997</v>
      </c>
      <c r="K38" s="9">
        <f t="shared" si="20"/>
        <v>0</v>
      </c>
      <c r="L38" s="9">
        <f t="shared" si="21"/>
        <v>-409.40999999999997</v>
      </c>
      <c r="M38" s="5">
        <f t="shared" si="22"/>
        <v>365</v>
      </c>
      <c r="N38" s="5">
        <f t="shared" si="23"/>
        <v>50</v>
      </c>
      <c r="O38" s="5">
        <f t="shared" si="24"/>
        <v>415</v>
      </c>
      <c r="P38" s="5">
        <f t="shared" si="25"/>
        <v>0</v>
      </c>
      <c r="Q38" s="9">
        <f t="shared" si="9"/>
        <v>0</v>
      </c>
      <c r="R38" s="5">
        <f t="shared" si="26"/>
        <v>0</v>
      </c>
      <c r="S38" s="11">
        <f t="shared" si="27"/>
        <v>0</v>
      </c>
      <c r="T38" s="5">
        <f t="shared" si="28"/>
        <v>-44.409999999999968</v>
      </c>
      <c r="U38" s="5">
        <f t="shared" si="29"/>
        <v>50</v>
      </c>
      <c r="V38" s="5">
        <f t="shared" si="30"/>
        <v>5.5900000000000318</v>
      </c>
      <c r="W38" s="5">
        <f t="shared" si="31"/>
        <v>-7.7800000000000296</v>
      </c>
      <c r="X38" s="3">
        <f t="shared" si="32"/>
        <v>-7.7800000000000296</v>
      </c>
      <c r="Y38" s="3">
        <f t="shared" si="33"/>
        <v>0</v>
      </c>
      <c r="Z38" s="3">
        <f t="shared" si="34"/>
        <v>-7.7800000000000296</v>
      </c>
    </row>
    <row r="39" spans="1:26" x14ac:dyDescent="0.25">
      <c r="A39">
        <v>201801</v>
      </c>
      <c r="B39">
        <v>653</v>
      </c>
      <c r="C39" s="1">
        <v>-7.78</v>
      </c>
      <c r="D39" s="1">
        <v>-5.8</v>
      </c>
      <c r="E39" s="1">
        <v>0</v>
      </c>
      <c r="F39" s="1">
        <v>0</v>
      </c>
      <c r="G39" s="1">
        <v>-13.58</v>
      </c>
      <c r="H39">
        <v>201801</v>
      </c>
      <c r="I39" s="5">
        <f t="shared" si="18"/>
        <v>5.5900000000000318</v>
      </c>
      <c r="J39" s="9">
        <f t="shared" si="19"/>
        <v>-409.40999999999997</v>
      </c>
      <c r="K39" s="9">
        <f t="shared" si="20"/>
        <v>-5.8</v>
      </c>
      <c r="L39" s="9">
        <f t="shared" si="21"/>
        <v>-415.21</v>
      </c>
      <c r="M39" s="5">
        <f t="shared" si="22"/>
        <v>415</v>
      </c>
      <c r="N39" s="5">
        <f t="shared" si="23"/>
        <v>0</v>
      </c>
      <c r="O39" s="5">
        <f t="shared" si="24"/>
        <v>415</v>
      </c>
      <c r="P39" s="5">
        <f t="shared" si="25"/>
        <v>0</v>
      </c>
      <c r="Q39" s="9">
        <f t="shared" si="9"/>
        <v>-5.8</v>
      </c>
      <c r="R39" s="5">
        <f t="shared" si="26"/>
        <v>0</v>
      </c>
      <c r="S39" s="11">
        <f t="shared" si="27"/>
        <v>0</v>
      </c>
      <c r="T39" s="5">
        <f t="shared" si="28"/>
        <v>5.5900000000000318</v>
      </c>
      <c r="U39" s="5">
        <f t="shared" si="29"/>
        <v>-5.8</v>
      </c>
      <c r="V39" s="5">
        <f t="shared" si="30"/>
        <v>-0.20999999999997954</v>
      </c>
      <c r="W39" s="5">
        <f t="shared" si="31"/>
        <v>-13.58000000000003</v>
      </c>
      <c r="X39" s="3">
        <f t="shared" si="32"/>
        <v>-13.58000000000003</v>
      </c>
      <c r="Y39" s="3">
        <f t="shared" si="33"/>
        <v>0</v>
      </c>
      <c r="Z39" s="3">
        <f t="shared" si="34"/>
        <v>-13.58000000000003</v>
      </c>
    </row>
    <row r="40" spans="1:26" x14ac:dyDescent="0.25">
      <c r="A40">
        <v>201802</v>
      </c>
      <c r="B40">
        <v>653</v>
      </c>
      <c r="C40" s="1">
        <v>-13.58</v>
      </c>
      <c r="D40" s="1">
        <v>0</v>
      </c>
      <c r="E40" s="1">
        <v>15</v>
      </c>
      <c r="F40" s="1">
        <v>0</v>
      </c>
      <c r="G40" s="1">
        <v>1.42</v>
      </c>
      <c r="H40">
        <v>201802</v>
      </c>
      <c r="I40" s="5">
        <f t="shared" si="18"/>
        <v>-0.20999999999997954</v>
      </c>
      <c r="J40" s="9">
        <f t="shared" si="19"/>
        <v>-415.21</v>
      </c>
      <c r="K40" s="9">
        <f t="shared" si="20"/>
        <v>0</v>
      </c>
      <c r="L40" s="9">
        <f t="shared" si="21"/>
        <v>-415.21</v>
      </c>
      <c r="M40" s="5">
        <f t="shared" si="22"/>
        <v>415</v>
      </c>
      <c r="N40" s="5">
        <f t="shared" si="23"/>
        <v>15</v>
      </c>
      <c r="O40" s="5">
        <f t="shared" si="24"/>
        <v>430</v>
      </c>
      <c r="P40" s="5">
        <f t="shared" si="25"/>
        <v>0</v>
      </c>
      <c r="Q40" s="9">
        <f t="shared" si="9"/>
        <v>0</v>
      </c>
      <c r="R40" s="5">
        <f t="shared" si="26"/>
        <v>0</v>
      </c>
      <c r="S40" s="11">
        <f t="shared" si="27"/>
        <v>0</v>
      </c>
      <c r="T40" s="5">
        <f t="shared" si="28"/>
        <v>-0.20999999999997954</v>
      </c>
      <c r="U40" s="5">
        <f t="shared" si="29"/>
        <v>15</v>
      </c>
      <c r="V40" s="5">
        <f t="shared" si="30"/>
        <v>14.79000000000002</v>
      </c>
      <c r="W40" s="5">
        <f t="shared" si="31"/>
        <v>1.4199999999999697</v>
      </c>
      <c r="X40" s="3">
        <f t="shared" si="32"/>
        <v>1.4199999999999697</v>
      </c>
      <c r="Y40" s="3">
        <f t="shared" si="33"/>
        <v>0</v>
      </c>
      <c r="Z40" s="3">
        <f t="shared" si="34"/>
        <v>1.4199999999999697</v>
      </c>
    </row>
    <row r="41" spans="1:26" x14ac:dyDescent="0.25">
      <c r="A41">
        <v>201803</v>
      </c>
      <c r="B41">
        <v>653</v>
      </c>
      <c r="C41" s="1">
        <v>1.42</v>
      </c>
      <c r="D41" s="1">
        <v>-15.46</v>
      </c>
      <c r="E41" s="1">
        <v>0</v>
      </c>
      <c r="F41" s="1">
        <v>0</v>
      </c>
      <c r="G41" s="1">
        <v>-14.04</v>
      </c>
      <c r="H41">
        <v>201803</v>
      </c>
      <c r="I41" s="5">
        <f t="shared" si="18"/>
        <v>14.79000000000002</v>
      </c>
      <c r="J41" s="9">
        <f t="shared" si="19"/>
        <v>-415.21</v>
      </c>
      <c r="K41" s="9">
        <f t="shared" si="20"/>
        <v>-15.46</v>
      </c>
      <c r="L41" s="9">
        <f t="shared" si="21"/>
        <v>-430.66999999999996</v>
      </c>
      <c r="M41" s="5">
        <f t="shared" si="22"/>
        <v>430</v>
      </c>
      <c r="N41" s="5">
        <f t="shared" si="23"/>
        <v>0</v>
      </c>
      <c r="O41" s="5">
        <f t="shared" si="24"/>
        <v>430</v>
      </c>
      <c r="P41" s="5">
        <f t="shared" si="25"/>
        <v>0</v>
      </c>
      <c r="Q41" s="9">
        <f t="shared" si="9"/>
        <v>-15.46</v>
      </c>
      <c r="R41" s="5">
        <f t="shared" si="26"/>
        <v>0</v>
      </c>
      <c r="S41" s="11">
        <f t="shared" si="27"/>
        <v>0</v>
      </c>
      <c r="T41" s="5">
        <f t="shared" si="28"/>
        <v>14.79000000000002</v>
      </c>
      <c r="U41" s="5">
        <f t="shared" si="29"/>
        <v>-15.46</v>
      </c>
      <c r="V41" s="5">
        <f t="shared" si="30"/>
        <v>-0.66999999999995907</v>
      </c>
      <c r="W41" s="5">
        <f t="shared" si="31"/>
        <v>-14.040000000000031</v>
      </c>
      <c r="X41" s="3">
        <f t="shared" si="32"/>
        <v>-14.040000000000031</v>
      </c>
      <c r="Y41" s="3">
        <f t="shared" si="33"/>
        <v>0</v>
      </c>
      <c r="Z41" s="3">
        <f t="shared" si="34"/>
        <v>-14.040000000000031</v>
      </c>
    </row>
    <row r="42" spans="1:26" x14ac:dyDescent="0.25">
      <c r="A42">
        <v>201804</v>
      </c>
      <c r="B42">
        <v>653</v>
      </c>
      <c r="C42" s="1">
        <v>-14.04</v>
      </c>
      <c r="D42" s="1">
        <v>0</v>
      </c>
      <c r="E42" s="1">
        <v>0</v>
      </c>
      <c r="F42" s="1">
        <v>0</v>
      </c>
      <c r="G42" s="1">
        <v>-14.04</v>
      </c>
      <c r="H42">
        <v>201804</v>
      </c>
      <c r="I42" s="5">
        <f t="shared" si="18"/>
        <v>-0.66999999999995907</v>
      </c>
      <c r="J42" s="9">
        <f t="shared" si="19"/>
        <v>-430.66999999999996</v>
      </c>
      <c r="K42" s="9">
        <f t="shared" si="20"/>
        <v>0</v>
      </c>
      <c r="L42" s="9">
        <f t="shared" si="21"/>
        <v>-430.66999999999996</v>
      </c>
      <c r="M42" s="5">
        <f t="shared" si="22"/>
        <v>430</v>
      </c>
      <c r="N42" s="5">
        <f t="shared" si="23"/>
        <v>0</v>
      </c>
      <c r="O42" s="5">
        <f t="shared" si="24"/>
        <v>430</v>
      </c>
      <c r="P42" s="5">
        <f t="shared" si="25"/>
        <v>0</v>
      </c>
      <c r="Q42" s="9">
        <f t="shared" si="9"/>
        <v>0</v>
      </c>
      <c r="R42" s="5">
        <f t="shared" si="26"/>
        <v>0</v>
      </c>
      <c r="S42" s="11">
        <f t="shared" si="27"/>
        <v>0</v>
      </c>
      <c r="T42" s="5">
        <f t="shared" si="28"/>
        <v>-0.66999999999995907</v>
      </c>
      <c r="U42" s="5">
        <f t="shared" si="29"/>
        <v>0</v>
      </c>
      <c r="V42" s="5">
        <f t="shared" si="30"/>
        <v>-0.66999999999995907</v>
      </c>
      <c r="W42" s="5">
        <f t="shared" si="31"/>
        <v>-14.040000000000031</v>
      </c>
      <c r="X42" s="3">
        <f t="shared" si="32"/>
        <v>-14.040000000000031</v>
      </c>
      <c r="Y42" s="3">
        <f t="shared" si="33"/>
        <v>0</v>
      </c>
      <c r="Z42" s="3">
        <f t="shared" si="34"/>
        <v>-14.040000000000031</v>
      </c>
    </row>
    <row r="43" spans="1:26" x14ac:dyDescent="0.25">
      <c r="A43">
        <v>201805</v>
      </c>
      <c r="B43">
        <v>653</v>
      </c>
      <c r="C43" s="1">
        <v>-14.04</v>
      </c>
      <c r="D43" s="1">
        <v>-48.87</v>
      </c>
      <c r="E43" s="1">
        <v>0</v>
      </c>
      <c r="F43" s="1">
        <v>0</v>
      </c>
      <c r="G43" s="1">
        <v>-62.91</v>
      </c>
      <c r="H43">
        <v>201805</v>
      </c>
      <c r="I43" s="5">
        <f t="shared" si="18"/>
        <v>-0.66999999999995907</v>
      </c>
      <c r="J43" s="9">
        <f t="shared" si="19"/>
        <v>-430.66999999999996</v>
      </c>
      <c r="K43" s="9">
        <f t="shared" si="20"/>
        <v>-48.87</v>
      </c>
      <c r="L43" s="9">
        <f t="shared" si="21"/>
        <v>-479.53999999999996</v>
      </c>
      <c r="M43" s="5">
        <f t="shared" si="22"/>
        <v>430</v>
      </c>
      <c r="N43" s="5">
        <f t="shared" si="23"/>
        <v>0</v>
      </c>
      <c r="O43" s="5">
        <f t="shared" si="24"/>
        <v>430</v>
      </c>
      <c r="P43" s="5">
        <f t="shared" si="25"/>
        <v>0</v>
      </c>
      <c r="Q43" s="9">
        <f t="shared" si="9"/>
        <v>-48.87</v>
      </c>
      <c r="R43" s="5">
        <f t="shared" si="26"/>
        <v>0</v>
      </c>
      <c r="S43" s="11">
        <f t="shared" si="27"/>
        <v>0</v>
      </c>
      <c r="T43" s="5">
        <f t="shared" si="28"/>
        <v>-0.66999999999995907</v>
      </c>
      <c r="U43" s="5">
        <f t="shared" si="29"/>
        <v>-48.87</v>
      </c>
      <c r="V43" s="5">
        <f t="shared" si="30"/>
        <v>-49.539999999999964</v>
      </c>
      <c r="W43" s="5">
        <f t="shared" si="31"/>
        <v>-62.910000000000025</v>
      </c>
      <c r="X43" s="3">
        <f t="shared" si="32"/>
        <v>-62.910000000000025</v>
      </c>
      <c r="Y43" s="3">
        <f t="shared" si="33"/>
        <v>0</v>
      </c>
      <c r="Z43" s="3">
        <f t="shared" si="34"/>
        <v>-62.910000000000025</v>
      </c>
    </row>
    <row r="44" spans="1:26" x14ac:dyDescent="0.25">
      <c r="A44">
        <v>201806</v>
      </c>
      <c r="B44">
        <v>653</v>
      </c>
      <c r="C44" s="1">
        <v>-62.91</v>
      </c>
      <c r="D44" s="1">
        <v>-4.83</v>
      </c>
      <c r="E44" s="1">
        <v>75</v>
      </c>
      <c r="F44" s="1">
        <v>0</v>
      </c>
      <c r="G44" s="1">
        <v>7.26</v>
      </c>
      <c r="H44">
        <v>201806</v>
      </c>
      <c r="I44" s="5">
        <f t="shared" si="18"/>
        <v>-49.539999999999964</v>
      </c>
      <c r="J44" s="9">
        <f t="shared" si="19"/>
        <v>-479.53999999999996</v>
      </c>
      <c r="K44" s="9">
        <f t="shared" si="20"/>
        <v>-4.83</v>
      </c>
      <c r="L44" s="9">
        <f t="shared" si="21"/>
        <v>-484.36999999999995</v>
      </c>
      <c r="M44" s="5">
        <f t="shared" si="22"/>
        <v>430</v>
      </c>
      <c r="N44" s="5">
        <f t="shared" si="23"/>
        <v>75</v>
      </c>
      <c r="O44" s="5">
        <f t="shared" si="24"/>
        <v>505</v>
      </c>
      <c r="P44" s="5">
        <f t="shared" si="25"/>
        <v>0</v>
      </c>
      <c r="Q44" s="9">
        <f t="shared" si="9"/>
        <v>-4.83</v>
      </c>
      <c r="R44" s="5">
        <f t="shared" si="26"/>
        <v>0</v>
      </c>
      <c r="S44" s="11">
        <f t="shared" si="27"/>
        <v>0</v>
      </c>
      <c r="T44" s="5">
        <f t="shared" si="28"/>
        <v>-49.539999999999964</v>
      </c>
      <c r="U44" s="5">
        <f t="shared" si="29"/>
        <v>70.17</v>
      </c>
      <c r="V44" s="5">
        <f t="shared" si="30"/>
        <v>20.630000000000052</v>
      </c>
      <c r="W44" s="5">
        <f t="shared" si="31"/>
        <v>7.2599999999999767</v>
      </c>
      <c r="X44" s="3">
        <f t="shared" si="32"/>
        <v>7.2599999999999767</v>
      </c>
      <c r="Y44" s="3">
        <f t="shared" si="33"/>
        <v>0</v>
      </c>
      <c r="Z44" s="3">
        <f t="shared" si="34"/>
        <v>7.2599999999999767</v>
      </c>
    </row>
    <row r="45" spans="1:26" x14ac:dyDescent="0.25">
      <c r="A45">
        <v>201807</v>
      </c>
      <c r="B45">
        <v>653</v>
      </c>
      <c r="C45" s="1">
        <v>7.26</v>
      </c>
      <c r="D45" s="1">
        <v>-40.6</v>
      </c>
      <c r="E45" s="1">
        <v>0</v>
      </c>
      <c r="F45" s="1">
        <v>0</v>
      </c>
      <c r="G45" s="1">
        <v>-33.340000000000003</v>
      </c>
      <c r="H45">
        <v>201807</v>
      </c>
      <c r="I45" s="5">
        <f t="shared" si="18"/>
        <v>20.630000000000052</v>
      </c>
      <c r="J45" s="9">
        <f t="shared" si="19"/>
        <v>-484.36999999999995</v>
      </c>
      <c r="K45" s="9">
        <f t="shared" si="20"/>
        <v>-40.6</v>
      </c>
      <c r="L45" s="9">
        <f t="shared" si="21"/>
        <v>-524.96999999999991</v>
      </c>
      <c r="M45" s="5">
        <f t="shared" si="22"/>
        <v>505</v>
      </c>
      <c r="N45" s="5">
        <f t="shared" si="23"/>
        <v>0</v>
      </c>
      <c r="O45" s="5">
        <f t="shared" si="24"/>
        <v>505</v>
      </c>
      <c r="P45" s="5">
        <f t="shared" si="25"/>
        <v>0</v>
      </c>
      <c r="Q45" s="9">
        <f t="shared" si="9"/>
        <v>-40.6</v>
      </c>
      <c r="R45" s="5">
        <f t="shared" si="26"/>
        <v>0</v>
      </c>
      <c r="S45" s="11">
        <f t="shared" si="27"/>
        <v>0</v>
      </c>
      <c r="T45" s="5">
        <f t="shared" si="28"/>
        <v>20.630000000000052</v>
      </c>
      <c r="U45" s="5">
        <f t="shared" si="29"/>
        <v>-40.6</v>
      </c>
      <c r="V45" s="5">
        <f t="shared" si="30"/>
        <v>-19.969999999999914</v>
      </c>
      <c r="W45" s="5">
        <f t="shared" si="31"/>
        <v>-33.340000000000025</v>
      </c>
      <c r="X45" s="3">
        <f t="shared" si="32"/>
        <v>-33.340000000000025</v>
      </c>
      <c r="Y45" s="3">
        <f t="shared" si="33"/>
        <v>0</v>
      </c>
      <c r="Z45" s="3">
        <f t="shared" si="34"/>
        <v>-33.340000000000025</v>
      </c>
    </row>
    <row r="46" spans="1:26" x14ac:dyDescent="0.25">
      <c r="A46">
        <v>201808</v>
      </c>
      <c r="B46">
        <v>653</v>
      </c>
      <c r="C46" s="1">
        <v>-33.340000000000003</v>
      </c>
      <c r="D46" s="1">
        <v>0</v>
      </c>
      <c r="E46" s="1">
        <v>0</v>
      </c>
      <c r="F46" s="1">
        <v>2.41</v>
      </c>
      <c r="G46" s="1">
        <v>-30.93</v>
      </c>
      <c r="H46">
        <v>201808</v>
      </c>
      <c r="I46" s="5">
        <f t="shared" si="18"/>
        <v>-19.969999999999914</v>
      </c>
      <c r="J46" s="9">
        <f t="shared" si="19"/>
        <v>-524.96999999999991</v>
      </c>
      <c r="K46" s="9">
        <f t="shared" si="20"/>
        <v>0</v>
      </c>
      <c r="L46" s="9">
        <f t="shared" si="21"/>
        <v>-524.96999999999991</v>
      </c>
      <c r="M46" s="5">
        <f t="shared" si="22"/>
        <v>505</v>
      </c>
      <c r="N46" s="5">
        <f t="shared" si="23"/>
        <v>0</v>
      </c>
      <c r="O46" s="5">
        <f t="shared" si="24"/>
        <v>505</v>
      </c>
      <c r="P46" s="5">
        <f t="shared" si="25"/>
        <v>0</v>
      </c>
      <c r="Q46" s="9">
        <f t="shared" si="9"/>
        <v>0</v>
      </c>
      <c r="R46" s="5">
        <f t="shared" si="26"/>
        <v>2.41</v>
      </c>
      <c r="S46" s="11">
        <f t="shared" si="27"/>
        <v>2.41</v>
      </c>
      <c r="T46" s="5">
        <f t="shared" si="28"/>
        <v>-19.969999999999914</v>
      </c>
      <c r="U46" s="5">
        <f t="shared" si="29"/>
        <v>2.41</v>
      </c>
      <c r="V46" s="5">
        <f t="shared" si="30"/>
        <v>-17.559999999999913</v>
      </c>
      <c r="W46" s="5">
        <f t="shared" si="31"/>
        <v>-30.930000000000025</v>
      </c>
      <c r="X46" s="3">
        <f t="shared" si="32"/>
        <v>-30.930000000000025</v>
      </c>
      <c r="Y46" s="3">
        <f t="shared" si="33"/>
        <v>0</v>
      </c>
      <c r="Z46" s="3">
        <f t="shared" si="34"/>
        <v>-30.930000000000025</v>
      </c>
    </row>
    <row r="47" spans="1:26" x14ac:dyDescent="0.25">
      <c r="A47">
        <v>201809</v>
      </c>
      <c r="B47">
        <v>653</v>
      </c>
      <c r="C47" s="1">
        <v>-30.93</v>
      </c>
      <c r="D47" s="1">
        <v>-4.83</v>
      </c>
      <c r="E47" s="1">
        <v>50</v>
      </c>
      <c r="F47" s="1">
        <v>0</v>
      </c>
      <c r="G47" s="1">
        <v>14.24</v>
      </c>
      <c r="H47">
        <v>201809</v>
      </c>
      <c r="I47" s="5">
        <f t="shared" si="18"/>
        <v>-17.559999999999913</v>
      </c>
      <c r="J47" s="9">
        <f t="shared" si="19"/>
        <v>-524.96999999999991</v>
      </c>
      <c r="K47" s="9">
        <f t="shared" si="20"/>
        <v>-4.83</v>
      </c>
      <c r="L47" s="9">
        <f t="shared" si="21"/>
        <v>-529.79999999999995</v>
      </c>
      <c r="M47" s="5">
        <f t="shared" si="22"/>
        <v>505</v>
      </c>
      <c r="N47" s="5">
        <f t="shared" si="23"/>
        <v>50</v>
      </c>
      <c r="O47" s="5">
        <f t="shared" si="24"/>
        <v>555</v>
      </c>
      <c r="P47" s="5">
        <f t="shared" si="25"/>
        <v>2.41</v>
      </c>
      <c r="Q47" s="9">
        <f t="shared" si="9"/>
        <v>-4.83</v>
      </c>
      <c r="R47" s="5">
        <f t="shared" si="26"/>
        <v>0</v>
      </c>
      <c r="S47" s="11">
        <f t="shared" si="27"/>
        <v>0</v>
      </c>
      <c r="T47" s="5">
        <f t="shared" si="28"/>
        <v>-17.559999999999913</v>
      </c>
      <c r="U47" s="5">
        <f t="shared" si="29"/>
        <v>45.17</v>
      </c>
      <c r="V47" s="5">
        <f t="shared" si="30"/>
        <v>25.200000000000045</v>
      </c>
      <c r="W47" s="5">
        <f t="shared" si="31"/>
        <v>14.239999999999977</v>
      </c>
      <c r="X47" s="3">
        <f t="shared" si="32"/>
        <v>14.239999999999977</v>
      </c>
      <c r="Y47" s="3">
        <f t="shared" si="33"/>
        <v>0</v>
      </c>
      <c r="Z47" s="3">
        <f t="shared" si="34"/>
        <v>14.239999999999977</v>
      </c>
    </row>
    <row r="48" spans="1:26" x14ac:dyDescent="0.25">
      <c r="A48">
        <v>201810</v>
      </c>
      <c r="B48">
        <v>653</v>
      </c>
      <c r="C48" s="1">
        <v>14.24</v>
      </c>
      <c r="D48" s="1">
        <v>0</v>
      </c>
      <c r="E48" s="1">
        <v>0</v>
      </c>
      <c r="F48" s="1">
        <v>0</v>
      </c>
      <c r="G48" s="1">
        <v>14.24</v>
      </c>
      <c r="H48">
        <v>201810</v>
      </c>
      <c r="I48" s="5">
        <f t="shared" si="18"/>
        <v>25.200000000000045</v>
      </c>
      <c r="J48" s="9">
        <f t="shared" si="19"/>
        <v>-529.79999999999995</v>
      </c>
      <c r="K48" s="9">
        <f t="shared" si="20"/>
        <v>0</v>
      </c>
      <c r="L48" s="9">
        <f t="shared" si="21"/>
        <v>-529.79999999999995</v>
      </c>
      <c r="M48" s="5">
        <f t="shared" si="22"/>
        <v>555</v>
      </c>
      <c r="N48" s="5">
        <f t="shared" si="23"/>
        <v>0</v>
      </c>
      <c r="O48" s="5">
        <f t="shared" si="24"/>
        <v>555</v>
      </c>
      <c r="P48" s="5">
        <f t="shared" si="25"/>
        <v>0</v>
      </c>
      <c r="Q48" s="9">
        <f t="shared" si="9"/>
        <v>0</v>
      </c>
      <c r="R48" s="5">
        <f t="shared" si="26"/>
        <v>0</v>
      </c>
      <c r="S48" s="11">
        <f t="shared" si="27"/>
        <v>0</v>
      </c>
      <c r="T48" s="5">
        <f t="shared" si="28"/>
        <v>25.200000000000045</v>
      </c>
      <c r="U48" s="5">
        <f t="shared" si="29"/>
        <v>0</v>
      </c>
      <c r="V48" s="5">
        <f t="shared" si="30"/>
        <v>25.200000000000045</v>
      </c>
      <c r="W48" s="5">
        <f t="shared" si="31"/>
        <v>14.239999999999977</v>
      </c>
      <c r="X48" s="3">
        <f t="shared" si="32"/>
        <v>14.239999999999977</v>
      </c>
      <c r="Y48" s="3">
        <f t="shared" si="33"/>
        <v>0</v>
      </c>
      <c r="Z48" s="3">
        <f t="shared" si="34"/>
        <v>14.239999999999977</v>
      </c>
    </row>
    <row r="49" spans="1:26" x14ac:dyDescent="0.25">
      <c r="A49">
        <v>201811</v>
      </c>
      <c r="B49">
        <v>653</v>
      </c>
      <c r="C49" s="1">
        <v>14.24</v>
      </c>
      <c r="D49" s="1">
        <v>-43.07</v>
      </c>
      <c r="E49" s="1">
        <v>9.48</v>
      </c>
      <c r="F49" s="1">
        <v>0</v>
      </c>
      <c r="G49" s="1">
        <v>-19.350000000000001</v>
      </c>
      <c r="H49">
        <v>201811</v>
      </c>
      <c r="I49" s="5">
        <f t="shared" si="18"/>
        <v>25.200000000000045</v>
      </c>
      <c r="J49" s="9">
        <f t="shared" si="19"/>
        <v>-529.79999999999995</v>
      </c>
      <c r="K49" s="9">
        <f t="shared" si="20"/>
        <v>-43.07</v>
      </c>
      <c r="L49" s="9">
        <f t="shared" si="21"/>
        <v>-572.87</v>
      </c>
      <c r="M49" s="5">
        <f t="shared" si="22"/>
        <v>555</v>
      </c>
      <c r="N49" s="5">
        <f t="shared" si="23"/>
        <v>9.48</v>
      </c>
      <c r="O49" s="5">
        <f t="shared" si="24"/>
        <v>564.48</v>
      </c>
      <c r="P49" s="5">
        <f t="shared" si="25"/>
        <v>0</v>
      </c>
      <c r="Q49" s="9">
        <f t="shared" si="9"/>
        <v>-43.07</v>
      </c>
      <c r="R49" s="5">
        <f t="shared" si="26"/>
        <v>0</v>
      </c>
      <c r="S49" s="11">
        <f t="shared" si="27"/>
        <v>0</v>
      </c>
      <c r="T49" s="5">
        <f t="shared" si="28"/>
        <v>25.200000000000045</v>
      </c>
      <c r="U49" s="5">
        <f t="shared" si="29"/>
        <v>-33.590000000000003</v>
      </c>
      <c r="V49" s="5">
        <f t="shared" si="30"/>
        <v>-8.3899999999999864</v>
      </c>
      <c r="W49" s="5">
        <f t="shared" si="31"/>
        <v>-19.350000000000026</v>
      </c>
      <c r="X49" s="3">
        <f t="shared" si="32"/>
        <v>-19.350000000000026</v>
      </c>
      <c r="Y49" s="3">
        <f t="shared" si="33"/>
        <v>0</v>
      </c>
      <c r="Z49" s="3">
        <f t="shared" si="34"/>
        <v>-19.350000000000026</v>
      </c>
    </row>
    <row r="50" spans="1:26" x14ac:dyDescent="0.25">
      <c r="A50">
        <v>201812</v>
      </c>
      <c r="B50">
        <v>653</v>
      </c>
      <c r="C50" s="1">
        <v>-19.350000000000001</v>
      </c>
      <c r="D50" s="1">
        <v>0</v>
      </c>
      <c r="E50" s="1">
        <v>0</v>
      </c>
      <c r="F50" s="1">
        <v>0</v>
      </c>
      <c r="G50" s="1">
        <v>-19.350000000000001</v>
      </c>
      <c r="H50">
        <v>201812</v>
      </c>
      <c r="I50" s="5">
        <f t="shared" si="18"/>
        <v>-8.3899999999999864</v>
      </c>
      <c r="J50" s="9">
        <f t="shared" si="19"/>
        <v>-572.87</v>
      </c>
      <c r="K50" s="9">
        <f t="shared" si="20"/>
        <v>0</v>
      </c>
      <c r="L50" s="9">
        <f t="shared" si="21"/>
        <v>-572.87</v>
      </c>
      <c r="M50" s="5">
        <f t="shared" si="22"/>
        <v>564.48</v>
      </c>
      <c r="N50" s="5">
        <f t="shared" si="23"/>
        <v>0</v>
      </c>
      <c r="O50" s="5">
        <f t="shared" si="24"/>
        <v>564.48</v>
      </c>
      <c r="P50" s="5">
        <f t="shared" si="25"/>
        <v>0</v>
      </c>
      <c r="Q50" s="9">
        <f t="shared" si="9"/>
        <v>0</v>
      </c>
      <c r="R50" s="5">
        <f t="shared" si="26"/>
        <v>0</v>
      </c>
      <c r="S50" s="11">
        <f t="shared" si="27"/>
        <v>0</v>
      </c>
      <c r="T50" s="5">
        <f t="shared" si="28"/>
        <v>-8.3899999999999864</v>
      </c>
      <c r="U50" s="5">
        <f t="shared" si="29"/>
        <v>0</v>
      </c>
      <c r="V50" s="5">
        <f t="shared" si="30"/>
        <v>-8.3899999999999864</v>
      </c>
      <c r="W50" s="5">
        <f t="shared" si="31"/>
        <v>-19.350000000000026</v>
      </c>
      <c r="X50" s="3">
        <f t="shared" si="32"/>
        <v>-19.350000000000026</v>
      </c>
      <c r="Y50" s="3">
        <f t="shared" si="33"/>
        <v>0</v>
      </c>
      <c r="Z50" s="3">
        <f t="shared" si="34"/>
        <v>-19.350000000000026</v>
      </c>
    </row>
  </sheetData>
  <mergeCells count="5">
    <mergeCell ref="J1:L1"/>
    <mergeCell ref="M1:O1"/>
    <mergeCell ref="P1:S1"/>
    <mergeCell ref="T1:V1"/>
    <mergeCell ref="X1:Z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AB06-85D1-4559-B25B-F758951D5171}">
  <sheetPr>
    <tabColor rgb="FFFFC000"/>
  </sheetPr>
  <dimension ref="A1:Z50"/>
  <sheetViews>
    <sheetView topLeftCell="D1" zoomScale="85" zoomScaleNormal="85" workbookViewId="0">
      <pane ySplit="2" topLeftCell="A3" activePane="bottomLeft" state="frozen"/>
      <selection pane="bottomLeft" activeCell="Z2" sqref="Z2"/>
    </sheetView>
  </sheetViews>
  <sheetFormatPr defaultRowHeight="15" x14ac:dyDescent="0.25"/>
  <cols>
    <col min="1" max="1" width="12" bestFit="1" customWidth="1"/>
    <col min="2" max="2" width="8.7109375" bestFit="1" customWidth="1"/>
    <col min="3" max="3" width="20" style="1" bestFit="1" customWidth="1"/>
    <col min="4" max="4" width="8.42578125" style="1" bestFit="1" customWidth="1"/>
    <col min="5" max="5" width="9.7109375" style="1" bestFit="1" customWidth="1"/>
    <col min="6" max="6" width="10.5703125" style="1" bestFit="1" customWidth="1"/>
    <col min="7" max="7" width="19.42578125" style="1" bestFit="1" customWidth="1"/>
    <col min="8" max="8" width="19.42578125" customWidth="1"/>
    <col min="9" max="9" width="16.7109375" style="1" bestFit="1" customWidth="1"/>
    <col min="10" max="12" width="13.140625" style="1" customWidth="1"/>
    <col min="13" max="16" width="9.140625" style="1"/>
    <col min="17" max="17" width="18.28515625" style="1" bestFit="1" customWidth="1"/>
    <col min="18" max="20" width="9.140625" style="1"/>
    <col min="21" max="21" width="7.42578125" style="1" bestFit="1" customWidth="1"/>
    <col min="22" max="22" width="11.42578125" style="1" bestFit="1" customWidth="1"/>
    <col min="23" max="23" width="22" bestFit="1" customWidth="1"/>
    <col min="24" max="24" width="9.7109375" bestFit="1" customWidth="1"/>
  </cols>
  <sheetData>
    <row r="1" spans="1:26" x14ac:dyDescent="0.25">
      <c r="I1" s="7" t="str">
        <f>"Customernr. "&amp;B3</f>
        <v>Customernr. 686</v>
      </c>
      <c r="J1" s="21" t="s">
        <v>12</v>
      </c>
      <c r="K1" s="21"/>
      <c r="L1" s="21"/>
      <c r="M1" s="22" t="s">
        <v>9</v>
      </c>
      <c r="N1" s="22"/>
      <c r="O1" s="22"/>
      <c r="P1" s="18" t="s">
        <v>10</v>
      </c>
      <c r="Q1" s="19"/>
      <c r="R1" s="19"/>
      <c r="S1" s="20"/>
      <c r="T1" s="23" t="s">
        <v>18</v>
      </c>
      <c r="U1" s="24"/>
      <c r="V1" s="25"/>
      <c r="W1" s="14" t="s">
        <v>17</v>
      </c>
      <c r="X1" s="15" t="s">
        <v>16</v>
      </c>
      <c r="Y1" s="16"/>
      <c r="Z1" s="17"/>
    </row>
    <row r="2" spans="1:2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7" t="s">
        <v>11</v>
      </c>
      <c r="J2" s="9" t="s">
        <v>14</v>
      </c>
      <c r="K2" s="9" t="s">
        <v>7</v>
      </c>
      <c r="L2" s="9" t="s">
        <v>15</v>
      </c>
      <c r="M2" s="5" t="s">
        <v>14</v>
      </c>
      <c r="N2" s="5" t="s">
        <v>7</v>
      </c>
      <c r="O2" s="5" t="s">
        <v>15</v>
      </c>
      <c r="P2" s="5" t="s">
        <v>14</v>
      </c>
      <c r="Q2" s="9" t="s">
        <v>19</v>
      </c>
      <c r="R2" s="5" t="s">
        <v>7</v>
      </c>
      <c r="S2" s="11" t="s">
        <v>15</v>
      </c>
      <c r="T2" s="5" t="s">
        <v>14</v>
      </c>
      <c r="U2" s="5" t="s">
        <v>7</v>
      </c>
      <c r="V2" s="5" t="s">
        <v>15</v>
      </c>
      <c r="W2" s="5" t="s">
        <v>8</v>
      </c>
      <c r="X2" s="2" t="s">
        <v>9</v>
      </c>
      <c r="Y2" s="2" t="s">
        <v>10</v>
      </c>
      <c r="Z2" s="2" t="s">
        <v>21</v>
      </c>
    </row>
    <row r="3" spans="1:26" x14ac:dyDescent="0.25">
      <c r="A3">
        <v>201501</v>
      </c>
      <c r="B3">
        <v>686</v>
      </c>
      <c r="C3" s="1">
        <v>0</v>
      </c>
      <c r="D3" s="1">
        <v>-28.89</v>
      </c>
      <c r="E3" s="1">
        <v>0</v>
      </c>
      <c r="F3" s="1">
        <v>0</v>
      </c>
      <c r="G3" s="1">
        <v>-28.89</v>
      </c>
      <c r="I3" s="5"/>
      <c r="J3" s="9"/>
      <c r="K3" s="9"/>
      <c r="L3" s="9"/>
      <c r="M3" s="5"/>
      <c r="N3" s="5"/>
      <c r="O3" s="5"/>
      <c r="P3" s="5"/>
      <c r="Q3" s="9">
        <f>IF(K3&lt;0,K3,0)</f>
        <v>0</v>
      </c>
      <c r="R3" s="5"/>
      <c r="S3" s="10">
        <f t="shared" ref="S3:S5" si="0">IF(SUM(P3:R3)&lt;0,0,SUM(P3:R3))</f>
        <v>0</v>
      </c>
      <c r="T3" s="5"/>
      <c r="U3" s="5"/>
      <c r="W3" s="5">
        <f>G3</f>
        <v>-28.89</v>
      </c>
      <c r="X3" s="3">
        <f>IF(AND((S3-W3)&gt;0,W3&gt;0),0,W3)</f>
        <v>-28.89</v>
      </c>
      <c r="Y3" s="3">
        <f t="shared" ref="Y3" si="1">IF(AND((S3-W3)&gt;0,W3&gt;0),W3,0)</f>
        <v>0</v>
      </c>
      <c r="Z3" s="3">
        <f>SUM(X3:Y3)</f>
        <v>-28.89</v>
      </c>
    </row>
    <row r="4" spans="1:26" x14ac:dyDescent="0.25">
      <c r="A4">
        <v>201502</v>
      </c>
      <c r="B4">
        <v>686</v>
      </c>
      <c r="C4" s="1">
        <v>-28.89</v>
      </c>
      <c r="D4" s="1">
        <v>0</v>
      </c>
      <c r="E4" s="1">
        <v>28.89</v>
      </c>
      <c r="F4" s="1">
        <v>0</v>
      </c>
      <c r="G4" s="1">
        <v>0</v>
      </c>
      <c r="I4" s="5">
        <f>W3</f>
        <v>-28.89</v>
      </c>
      <c r="J4" s="9">
        <f>L3</f>
        <v>0</v>
      </c>
      <c r="K4" s="9">
        <f>D4</f>
        <v>0</v>
      </c>
      <c r="L4" s="9">
        <f>SUM(J4:K4)</f>
        <v>0</v>
      </c>
      <c r="M4" s="6">
        <f>O3</f>
        <v>0</v>
      </c>
      <c r="N4" s="6">
        <f>E4</f>
        <v>28.89</v>
      </c>
      <c r="O4" s="6">
        <f>SUM(M4:N4)</f>
        <v>28.89</v>
      </c>
      <c r="P4" s="6">
        <f>S3</f>
        <v>0</v>
      </c>
      <c r="Q4" s="9">
        <f t="shared" ref="Q4:Q50" si="2">IF(K4&lt;0,K4,0)</f>
        <v>0</v>
      </c>
      <c r="R4" s="5">
        <f t="shared" ref="R4:R50" si="3">F4</f>
        <v>0</v>
      </c>
      <c r="S4" s="10">
        <f t="shared" si="0"/>
        <v>0</v>
      </c>
      <c r="T4" s="5">
        <f t="shared" ref="T4:T50" si="4">J4+M4+P4</f>
        <v>0</v>
      </c>
      <c r="U4" s="5">
        <f t="shared" ref="U4:U50" si="5">SUM(K4,N4,R4)</f>
        <v>28.89</v>
      </c>
      <c r="V4" s="5">
        <f t="shared" ref="V4:V50" si="6">SUM(L4,O4,S4)</f>
        <v>28.89</v>
      </c>
      <c r="W4" s="5">
        <f>W3+U4</f>
        <v>0</v>
      </c>
      <c r="X4" s="3">
        <f t="shared" ref="X4:X8" si="7">IF(AND((S4-W4)&gt;0,W4&gt;0),0,W4)</f>
        <v>0</v>
      </c>
      <c r="Y4" s="3">
        <f t="shared" ref="Y4:Y8" si="8">IF(AND((S4-W4)&gt;0,W4&gt;0),W4,0)</f>
        <v>0</v>
      </c>
      <c r="Z4" s="3">
        <f t="shared" ref="Z4:Z50" si="9">SUM(X4:Y4)</f>
        <v>0</v>
      </c>
    </row>
    <row r="5" spans="1:26" x14ac:dyDescent="0.25">
      <c r="A5">
        <v>201503</v>
      </c>
      <c r="B5">
        <v>686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I5" s="5">
        <f t="shared" ref="I5:I50" si="10">V4</f>
        <v>28.89</v>
      </c>
      <c r="J5" s="9">
        <f t="shared" ref="J5:J50" si="11">L4</f>
        <v>0</v>
      </c>
      <c r="K5" s="9">
        <f>D5</f>
        <v>0</v>
      </c>
      <c r="L5" s="9">
        <f>SUM(J5:K5)</f>
        <v>0</v>
      </c>
      <c r="M5" s="5">
        <f>O4</f>
        <v>28.89</v>
      </c>
      <c r="N5" s="5">
        <f>E5</f>
        <v>0</v>
      </c>
      <c r="O5" s="5">
        <f>SUM(M5:N5)</f>
        <v>28.89</v>
      </c>
      <c r="P5" s="5">
        <f>S4</f>
        <v>0</v>
      </c>
      <c r="Q5" s="9">
        <f t="shared" si="2"/>
        <v>0</v>
      </c>
      <c r="R5" s="5">
        <f t="shared" si="3"/>
        <v>0</v>
      </c>
      <c r="S5" s="10">
        <f t="shared" si="0"/>
        <v>0</v>
      </c>
      <c r="T5" s="5">
        <f t="shared" si="4"/>
        <v>28.89</v>
      </c>
      <c r="U5" s="5">
        <f t="shared" si="5"/>
        <v>0</v>
      </c>
      <c r="V5" s="5">
        <f t="shared" si="6"/>
        <v>28.89</v>
      </c>
      <c r="W5" s="5">
        <f t="shared" ref="W5:W50" si="12">W4+U5</f>
        <v>0</v>
      </c>
      <c r="X5" s="3">
        <f t="shared" si="7"/>
        <v>0</v>
      </c>
      <c r="Y5" s="3">
        <f t="shared" si="8"/>
        <v>0</v>
      </c>
      <c r="Z5" s="3">
        <f t="shared" si="9"/>
        <v>0</v>
      </c>
    </row>
    <row r="6" spans="1:26" x14ac:dyDescent="0.25">
      <c r="A6">
        <v>201504</v>
      </c>
      <c r="B6">
        <v>686</v>
      </c>
      <c r="C6" s="1">
        <v>0</v>
      </c>
      <c r="D6" s="1">
        <v>-7.99</v>
      </c>
      <c r="E6" s="1">
        <v>0</v>
      </c>
      <c r="F6" s="1">
        <v>0</v>
      </c>
      <c r="G6" s="1">
        <v>-7.99</v>
      </c>
      <c r="I6" s="5">
        <f t="shared" si="10"/>
        <v>28.89</v>
      </c>
      <c r="J6" s="9">
        <f t="shared" si="11"/>
        <v>0</v>
      </c>
      <c r="K6" s="9">
        <f t="shared" ref="K6:K50" si="13">D6</f>
        <v>-7.99</v>
      </c>
      <c r="L6" s="9">
        <f t="shared" ref="L6:L50" si="14">SUM(J6:K6)</f>
        <v>-7.99</v>
      </c>
      <c r="M6" s="5">
        <f t="shared" ref="M6:M50" si="15">O5</f>
        <v>28.89</v>
      </c>
      <c r="N6" s="5">
        <f t="shared" ref="N6:N50" si="16">E6</f>
        <v>0</v>
      </c>
      <c r="O6" s="5">
        <f t="shared" ref="O6:O50" si="17">SUM(M6:N6)</f>
        <v>28.89</v>
      </c>
      <c r="P6" s="5">
        <f t="shared" ref="P6:P50" si="18">S5</f>
        <v>0</v>
      </c>
      <c r="Q6" s="9">
        <f t="shared" si="2"/>
        <v>-7.99</v>
      </c>
      <c r="R6" s="5">
        <f t="shared" si="3"/>
        <v>0</v>
      </c>
      <c r="S6" s="10">
        <f>IF(SUM(P6:R6)&lt;0,0,SUM(P6:R6))</f>
        <v>0</v>
      </c>
      <c r="T6" s="5">
        <f t="shared" si="4"/>
        <v>28.89</v>
      </c>
      <c r="U6" s="5">
        <f t="shared" si="5"/>
        <v>-7.99</v>
      </c>
      <c r="V6" s="5">
        <f t="shared" si="6"/>
        <v>20.9</v>
      </c>
      <c r="W6" s="5">
        <f t="shared" si="12"/>
        <v>-7.99</v>
      </c>
      <c r="X6" s="3">
        <f t="shared" si="7"/>
        <v>-7.99</v>
      </c>
      <c r="Y6" s="3">
        <f t="shared" si="8"/>
        <v>0</v>
      </c>
      <c r="Z6" s="3">
        <f t="shared" si="9"/>
        <v>-7.99</v>
      </c>
    </row>
    <row r="7" spans="1:26" x14ac:dyDescent="0.25">
      <c r="A7">
        <v>201505</v>
      </c>
      <c r="B7">
        <v>686</v>
      </c>
      <c r="C7" s="1">
        <v>-7.99</v>
      </c>
      <c r="D7" s="1">
        <v>0</v>
      </c>
      <c r="E7" s="1">
        <v>7.99</v>
      </c>
      <c r="F7" s="1">
        <v>0</v>
      </c>
      <c r="G7" s="1">
        <v>0</v>
      </c>
      <c r="I7" s="5">
        <f t="shared" si="10"/>
        <v>20.9</v>
      </c>
      <c r="J7" s="9">
        <f t="shared" si="11"/>
        <v>-7.99</v>
      </c>
      <c r="K7" s="9">
        <f t="shared" si="13"/>
        <v>0</v>
      </c>
      <c r="L7" s="9">
        <f t="shared" si="14"/>
        <v>-7.99</v>
      </c>
      <c r="M7" s="5">
        <f t="shared" si="15"/>
        <v>28.89</v>
      </c>
      <c r="N7" s="5">
        <f t="shared" si="16"/>
        <v>7.99</v>
      </c>
      <c r="O7" s="5">
        <f t="shared" si="17"/>
        <v>36.880000000000003</v>
      </c>
      <c r="P7" s="5">
        <f t="shared" si="18"/>
        <v>0</v>
      </c>
      <c r="Q7" s="9">
        <f t="shared" si="2"/>
        <v>0</v>
      </c>
      <c r="R7" s="5">
        <f t="shared" si="3"/>
        <v>0</v>
      </c>
      <c r="S7" s="10">
        <f t="shared" ref="S7:S50" si="19">IF(SUM(P7:R7)&lt;0,0,SUM(P7:R7))</f>
        <v>0</v>
      </c>
      <c r="T7" s="5">
        <f t="shared" si="4"/>
        <v>20.9</v>
      </c>
      <c r="U7" s="5">
        <f t="shared" si="5"/>
        <v>7.99</v>
      </c>
      <c r="V7" s="5">
        <f t="shared" si="6"/>
        <v>28.89</v>
      </c>
      <c r="W7" s="5">
        <f t="shared" si="12"/>
        <v>0</v>
      </c>
      <c r="X7" s="3">
        <f t="shared" si="7"/>
        <v>0</v>
      </c>
      <c r="Y7" s="3">
        <f t="shared" si="8"/>
        <v>0</v>
      </c>
      <c r="Z7" s="3">
        <f t="shared" si="9"/>
        <v>0</v>
      </c>
    </row>
    <row r="8" spans="1:26" x14ac:dyDescent="0.25">
      <c r="A8">
        <v>201506</v>
      </c>
      <c r="B8">
        <v>686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I8" s="5">
        <f t="shared" si="10"/>
        <v>28.89</v>
      </c>
      <c r="J8" s="9">
        <f t="shared" si="11"/>
        <v>-7.99</v>
      </c>
      <c r="K8" s="9">
        <f t="shared" si="13"/>
        <v>0</v>
      </c>
      <c r="L8" s="9">
        <f t="shared" si="14"/>
        <v>-7.99</v>
      </c>
      <c r="M8" s="5">
        <f t="shared" si="15"/>
        <v>36.880000000000003</v>
      </c>
      <c r="N8" s="5">
        <f t="shared" si="16"/>
        <v>0</v>
      </c>
      <c r="O8" s="5">
        <f t="shared" si="17"/>
        <v>36.880000000000003</v>
      </c>
      <c r="P8" s="5">
        <f t="shared" si="18"/>
        <v>0</v>
      </c>
      <c r="Q8" s="9">
        <f t="shared" si="2"/>
        <v>0</v>
      </c>
      <c r="R8" s="5">
        <f t="shared" si="3"/>
        <v>0</v>
      </c>
      <c r="S8" s="10">
        <f t="shared" si="19"/>
        <v>0</v>
      </c>
      <c r="T8" s="5">
        <f t="shared" si="4"/>
        <v>28.89</v>
      </c>
      <c r="U8" s="5">
        <f t="shared" si="5"/>
        <v>0</v>
      </c>
      <c r="V8" s="5">
        <f t="shared" si="6"/>
        <v>28.89</v>
      </c>
      <c r="W8" s="5">
        <f t="shared" si="12"/>
        <v>0</v>
      </c>
      <c r="X8" s="3">
        <f t="shared" si="7"/>
        <v>0</v>
      </c>
      <c r="Y8" s="3">
        <f t="shared" si="8"/>
        <v>0</v>
      </c>
      <c r="Z8" s="3">
        <f t="shared" si="9"/>
        <v>0</v>
      </c>
    </row>
    <row r="9" spans="1:26" x14ac:dyDescent="0.25">
      <c r="A9">
        <v>201507</v>
      </c>
      <c r="B9">
        <v>686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I9" s="5">
        <f t="shared" si="10"/>
        <v>28.89</v>
      </c>
      <c r="J9" s="9">
        <f t="shared" si="11"/>
        <v>-7.99</v>
      </c>
      <c r="K9" s="9">
        <f t="shared" si="13"/>
        <v>0</v>
      </c>
      <c r="L9" s="9">
        <f t="shared" si="14"/>
        <v>-7.99</v>
      </c>
      <c r="M9" s="5">
        <f t="shared" si="15"/>
        <v>36.880000000000003</v>
      </c>
      <c r="N9" s="5">
        <f t="shared" si="16"/>
        <v>0</v>
      </c>
      <c r="O9" s="5">
        <f t="shared" si="17"/>
        <v>36.880000000000003</v>
      </c>
      <c r="P9" s="5">
        <f t="shared" si="18"/>
        <v>0</v>
      </c>
      <c r="Q9" s="9">
        <f t="shared" si="2"/>
        <v>0</v>
      </c>
      <c r="R9" s="5">
        <f t="shared" si="3"/>
        <v>0</v>
      </c>
      <c r="S9" s="10">
        <f t="shared" si="19"/>
        <v>0</v>
      </c>
      <c r="T9" s="5">
        <f t="shared" si="4"/>
        <v>28.89</v>
      </c>
      <c r="U9" s="5">
        <f t="shared" si="5"/>
        <v>0</v>
      </c>
      <c r="V9" s="5">
        <f t="shared" si="6"/>
        <v>28.89</v>
      </c>
      <c r="W9" s="5">
        <f t="shared" si="12"/>
        <v>0</v>
      </c>
      <c r="X9" s="3">
        <f t="shared" ref="X9:X46" si="20">IF(AND((S9-W9)&gt;0,W9&gt;0),W9,W9-S9)</f>
        <v>0</v>
      </c>
      <c r="Y9" s="3">
        <f t="shared" ref="Y9:Y46" si="21">IF(AND((S9-W9)&gt;0,W9&gt;0),W9,S9)</f>
        <v>0</v>
      </c>
      <c r="Z9" s="3">
        <f t="shared" ref="Z9:Z46" si="22">SUM(X9:Y9)</f>
        <v>0</v>
      </c>
    </row>
    <row r="10" spans="1:26" x14ac:dyDescent="0.25">
      <c r="A10">
        <v>201508</v>
      </c>
      <c r="B10">
        <v>686</v>
      </c>
      <c r="C10" s="1">
        <v>0</v>
      </c>
      <c r="D10" s="1">
        <v>-79.75</v>
      </c>
      <c r="E10" s="1">
        <v>0</v>
      </c>
      <c r="F10" s="1">
        <v>0</v>
      </c>
      <c r="G10" s="1">
        <v>-79.75</v>
      </c>
      <c r="I10" s="5">
        <f t="shared" si="10"/>
        <v>28.89</v>
      </c>
      <c r="J10" s="9">
        <f t="shared" si="11"/>
        <v>-7.99</v>
      </c>
      <c r="K10" s="9">
        <f t="shared" si="13"/>
        <v>-79.75</v>
      </c>
      <c r="L10" s="9">
        <f t="shared" si="14"/>
        <v>-87.74</v>
      </c>
      <c r="M10" s="5">
        <f t="shared" si="15"/>
        <v>36.880000000000003</v>
      </c>
      <c r="N10" s="5">
        <f t="shared" si="16"/>
        <v>0</v>
      </c>
      <c r="O10" s="5">
        <f t="shared" si="17"/>
        <v>36.880000000000003</v>
      </c>
      <c r="P10" s="5">
        <f t="shared" si="18"/>
        <v>0</v>
      </c>
      <c r="Q10" s="9">
        <f t="shared" si="2"/>
        <v>-79.75</v>
      </c>
      <c r="R10" s="5">
        <f t="shared" si="3"/>
        <v>0</v>
      </c>
      <c r="S10" s="10">
        <f t="shared" si="19"/>
        <v>0</v>
      </c>
      <c r="T10" s="5">
        <f t="shared" si="4"/>
        <v>28.89</v>
      </c>
      <c r="U10" s="5">
        <f t="shared" si="5"/>
        <v>-79.75</v>
      </c>
      <c r="V10" s="5">
        <f t="shared" si="6"/>
        <v>-50.859999999999992</v>
      </c>
      <c r="W10" s="5">
        <f t="shared" si="12"/>
        <v>-79.75</v>
      </c>
      <c r="X10" s="3">
        <f t="shared" si="20"/>
        <v>-79.75</v>
      </c>
      <c r="Y10" s="3">
        <f t="shared" si="21"/>
        <v>0</v>
      </c>
      <c r="Z10" s="3">
        <f t="shared" si="22"/>
        <v>-79.75</v>
      </c>
    </row>
    <row r="11" spans="1:26" x14ac:dyDescent="0.25">
      <c r="A11">
        <v>201509</v>
      </c>
      <c r="B11">
        <v>686</v>
      </c>
      <c r="C11" s="1">
        <v>-79.75</v>
      </c>
      <c r="D11" s="1">
        <v>0</v>
      </c>
      <c r="E11" s="1">
        <v>79.75</v>
      </c>
      <c r="F11" s="1">
        <v>0</v>
      </c>
      <c r="G11" s="1">
        <v>0</v>
      </c>
      <c r="I11" s="5">
        <f t="shared" si="10"/>
        <v>-50.859999999999992</v>
      </c>
      <c r="J11" s="9">
        <f t="shared" si="11"/>
        <v>-87.74</v>
      </c>
      <c r="K11" s="9">
        <f t="shared" si="13"/>
        <v>0</v>
      </c>
      <c r="L11" s="9">
        <f t="shared" si="14"/>
        <v>-87.74</v>
      </c>
      <c r="M11" s="5">
        <f t="shared" si="15"/>
        <v>36.880000000000003</v>
      </c>
      <c r="N11" s="5">
        <f t="shared" si="16"/>
        <v>79.75</v>
      </c>
      <c r="O11" s="5">
        <f t="shared" si="17"/>
        <v>116.63</v>
      </c>
      <c r="P11" s="5">
        <f t="shared" si="18"/>
        <v>0</v>
      </c>
      <c r="Q11" s="9">
        <f t="shared" si="2"/>
        <v>0</v>
      </c>
      <c r="R11" s="5">
        <f t="shared" si="3"/>
        <v>0</v>
      </c>
      <c r="S11" s="10">
        <f t="shared" si="19"/>
        <v>0</v>
      </c>
      <c r="T11" s="5">
        <f t="shared" si="4"/>
        <v>-50.859999999999992</v>
      </c>
      <c r="U11" s="5">
        <f t="shared" si="5"/>
        <v>79.75</v>
      </c>
      <c r="V11" s="5">
        <f t="shared" si="6"/>
        <v>28.89</v>
      </c>
      <c r="W11" s="5">
        <f t="shared" si="12"/>
        <v>0</v>
      </c>
      <c r="X11" s="3">
        <f t="shared" si="20"/>
        <v>0</v>
      </c>
      <c r="Y11" s="3">
        <f t="shared" si="21"/>
        <v>0</v>
      </c>
      <c r="Z11" s="3">
        <f t="shared" si="22"/>
        <v>0</v>
      </c>
    </row>
    <row r="12" spans="1:26" x14ac:dyDescent="0.25">
      <c r="A12">
        <v>201510</v>
      </c>
      <c r="B12">
        <v>686</v>
      </c>
      <c r="C12" s="1">
        <v>0</v>
      </c>
      <c r="D12" s="1">
        <v>-17.53</v>
      </c>
      <c r="E12" s="1">
        <v>0</v>
      </c>
      <c r="F12" s="1">
        <v>0</v>
      </c>
      <c r="G12" s="1">
        <v>-17.53</v>
      </c>
      <c r="I12" s="5">
        <f t="shared" si="10"/>
        <v>28.89</v>
      </c>
      <c r="J12" s="9">
        <f t="shared" si="11"/>
        <v>-87.74</v>
      </c>
      <c r="K12" s="9">
        <f t="shared" si="13"/>
        <v>-17.53</v>
      </c>
      <c r="L12" s="9">
        <f t="shared" si="14"/>
        <v>-105.27</v>
      </c>
      <c r="M12" s="5">
        <f t="shared" si="15"/>
        <v>116.63</v>
      </c>
      <c r="N12" s="5">
        <f t="shared" si="16"/>
        <v>0</v>
      </c>
      <c r="O12" s="5">
        <f t="shared" si="17"/>
        <v>116.63</v>
      </c>
      <c r="P12" s="5">
        <f t="shared" si="18"/>
        <v>0</v>
      </c>
      <c r="Q12" s="9">
        <f t="shared" si="2"/>
        <v>-17.53</v>
      </c>
      <c r="R12" s="5">
        <f t="shared" si="3"/>
        <v>0</v>
      </c>
      <c r="S12" s="10">
        <f t="shared" si="19"/>
        <v>0</v>
      </c>
      <c r="T12" s="5">
        <f t="shared" si="4"/>
        <v>28.89</v>
      </c>
      <c r="U12" s="5">
        <f t="shared" si="5"/>
        <v>-17.53</v>
      </c>
      <c r="V12" s="5">
        <f t="shared" si="6"/>
        <v>11.36</v>
      </c>
      <c r="W12" s="5">
        <f t="shared" si="12"/>
        <v>-17.53</v>
      </c>
      <c r="X12" s="3">
        <f t="shared" si="20"/>
        <v>-17.53</v>
      </c>
      <c r="Y12" s="3">
        <f t="shared" si="21"/>
        <v>0</v>
      </c>
      <c r="Z12" s="3">
        <f t="shared" si="22"/>
        <v>-17.53</v>
      </c>
    </row>
    <row r="13" spans="1:26" x14ac:dyDescent="0.25">
      <c r="A13">
        <v>201511</v>
      </c>
      <c r="B13">
        <v>686</v>
      </c>
      <c r="C13" s="1">
        <v>-17.53</v>
      </c>
      <c r="D13" s="1">
        <v>0</v>
      </c>
      <c r="E13" s="1">
        <v>17.53</v>
      </c>
      <c r="F13" s="1">
        <v>0</v>
      </c>
      <c r="G13" s="1">
        <v>0</v>
      </c>
      <c r="I13" s="5">
        <f t="shared" si="10"/>
        <v>11.36</v>
      </c>
      <c r="J13" s="9">
        <f t="shared" si="11"/>
        <v>-105.27</v>
      </c>
      <c r="K13" s="9">
        <f t="shared" si="13"/>
        <v>0</v>
      </c>
      <c r="L13" s="9">
        <f t="shared" si="14"/>
        <v>-105.27</v>
      </c>
      <c r="M13" s="5">
        <f t="shared" si="15"/>
        <v>116.63</v>
      </c>
      <c r="N13" s="5">
        <f t="shared" si="16"/>
        <v>17.53</v>
      </c>
      <c r="O13" s="5">
        <f t="shared" si="17"/>
        <v>134.16</v>
      </c>
      <c r="P13" s="5">
        <f t="shared" si="18"/>
        <v>0</v>
      </c>
      <c r="Q13" s="9">
        <f t="shared" si="2"/>
        <v>0</v>
      </c>
      <c r="R13" s="5">
        <f t="shared" si="3"/>
        <v>0</v>
      </c>
      <c r="S13" s="10">
        <f t="shared" si="19"/>
        <v>0</v>
      </c>
      <c r="T13" s="5">
        <f t="shared" si="4"/>
        <v>11.36</v>
      </c>
      <c r="U13" s="5">
        <f t="shared" si="5"/>
        <v>17.53</v>
      </c>
      <c r="V13" s="5">
        <f t="shared" si="6"/>
        <v>28.89</v>
      </c>
      <c r="W13" s="5">
        <f t="shared" si="12"/>
        <v>0</v>
      </c>
      <c r="X13" s="3">
        <f t="shared" si="20"/>
        <v>0</v>
      </c>
      <c r="Y13" s="3">
        <f t="shared" si="21"/>
        <v>0</v>
      </c>
      <c r="Z13" s="3">
        <f t="shared" si="22"/>
        <v>0</v>
      </c>
    </row>
    <row r="14" spans="1:26" x14ac:dyDescent="0.25">
      <c r="A14">
        <v>201512</v>
      </c>
      <c r="B14">
        <v>686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I14" s="5">
        <f t="shared" si="10"/>
        <v>28.89</v>
      </c>
      <c r="J14" s="9">
        <f t="shared" si="11"/>
        <v>-105.27</v>
      </c>
      <c r="K14" s="9">
        <f t="shared" si="13"/>
        <v>0</v>
      </c>
      <c r="L14" s="9">
        <f t="shared" si="14"/>
        <v>-105.27</v>
      </c>
      <c r="M14" s="5">
        <f t="shared" si="15"/>
        <v>134.16</v>
      </c>
      <c r="N14" s="5">
        <f t="shared" si="16"/>
        <v>0</v>
      </c>
      <c r="O14" s="5">
        <f t="shared" si="17"/>
        <v>134.16</v>
      </c>
      <c r="P14" s="5">
        <f t="shared" si="18"/>
        <v>0</v>
      </c>
      <c r="Q14" s="9">
        <f t="shared" si="2"/>
        <v>0</v>
      </c>
      <c r="R14" s="5">
        <f t="shared" si="3"/>
        <v>0</v>
      </c>
      <c r="S14" s="10">
        <f t="shared" si="19"/>
        <v>0</v>
      </c>
      <c r="T14" s="5">
        <f t="shared" si="4"/>
        <v>28.89</v>
      </c>
      <c r="U14" s="5">
        <f t="shared" si="5"/>
        <v>0</v>
      </c>
      <c r="V14" s="5">
        <f t="shared" si="6"/>
        <v>28.89</v>
      </c>
      <c r="W14" s="5">
        <f t="shared" si="12"/>
        <v>0</v>
      </c>
      <c r="X14" s="3">
        <f t="shared" si="20"/>
        <v>0</v>
      </c>
      <c r="Y14" s="3">
        <f t="shared" si="21"/>
        <v>0</v>
      </c>
      <c r="Z14" s="3">
        <f t="shared" si="22"/>
        <v>0</v>
      </c>
    </row>
    <row r="15" spans="1:26" x14ac:dyDescent="0.25">
      <c r="A15">
        <v>201601</v>
      </c>
      <c r="B15">
        <v>686</v>
      </c>
      <c r="C15" s="1">
        <v>0</v>
      </c>
      <c r="D15" s="1">
        <v>-12.09</v>
      </c>
      <c r="E15" s="1">
        <v>0</v>
      </c>
      <c r="F15" s="1">
        <v>0</v>
      </c>
      <c r="G15" s="1">
        <v>-12.09</v>
      </c>
      <c r="I15" s="5">
        <f t="shared" si="10"/>
        <v>28.89</v>
      </c>
      <c r="J15" s="9">
        <f t="shared" si="11"/>
        <v>-105.27</v>
      </c>
      <c r="K15" s="9">
        <f t="shared" si="13"/>
        <v>-12.09</v>
      </c>
      <c r="L15" s="9">
        <f t="shared" si="14"/>
        <v>-117.36</v>
      </c>
      <c r="M15" s="5">
        <f t="shared" si="15"/>
        <v>134.16</v>
      </c>
      <c r="N15" s="5">
        <f t="shared" si="16"/>
        <v>0</v>
      </c>
      <c r="O15" s="5">
        <f t="shared" si="17"/>
        <v>134.16</v>
      </c>
      <c r="P15" s="5">
        <f t="shared" si="18"/>
        <v>0</v>
      </c>
      <c r="Q15" s="9">
        <f t="shared" si="2"/>
        <v>-12.09</v>
      </c>
      <c r="R15" s="5">
        <f t="shared" si="3"/>
        <v>0</v>
      </c>
      <c r="S15" s="10">
        <f t="shared" si="19"/>
        <v>0</v>
      </c>
      <c r="T15" s="5">
        <f t="shared" si="4"/>
        <v>28.89</v>
      </c>
      <c r="U15" s="5">
        <f t="shared" si="5"/>
        <v>-12.09</v>
      </c>
      <c r="V15" s="5">
        <f t="shared" si="6"/>
        <v>16.799999999999997</v>
      </c>
      <c r="W15" s="5">
        <f t="shared" si="12"/>
        <v>-12.09</v>
      </c>
      <c r="X15" s="3">
        <f t="shared" si="20"/>
        <v>-12.09</v>
      </c>
      <c r="Y15" s="3">
        <f t="shared" si="21"/>
        <v>0</v>
      </c>
      <c r="Z15" s="3">
        <f t="shared" si="22"/>
        <v>-12.09</v>
      </c>
    </row>
    <row r="16" spans="1:26" x14ac:dyDescent="0.25">
      <c r="A16">
        <v>201602</v>
      </c>
      <c r="B16">
        <v>686</v>
      </c>
      <c r="C16" s="1">
        <v>-12.09</v>
      </c>
      <c r="D16" s="1">
        <v>0</v>
      </c>
      <c r="E16" s="1">
        <v>12.09</v>
      </c>
      <c r="F16" s="1">
        <v>0</v>
      </c>
      <c r="G16" s="1">
        <v>0</v>
      </c>
      <c r="I16" s="5">
        <f t="shared" si="10"/>
        <v>16.799999999999997</v>
      </c>
      <c r="J16" s="9">
        <f t="shared" si="11"/>
        <v>-117.36</v>
      </c>
      <c r="K16" s="9">
        <f t="shared" si="13"/>
        <v>0</v>
      </c>
      <c r="L16" s="9">
        <f t="shared" si="14"/>
        <v>-117.36</v>
      </c>
      <c r="M16" s="5">
        <f t="shared" si="15"/>
        <v>134.16</v>
      </c>
      <c r="N16" s="5">
        <f t="shared" si="16"/>
        <v>12.09</v>
      </c>
      <c r="O16" s="5">
        <f t="shared" si="17"/>
        <v>146.25</v>
      </c>
      <c r="P16" s="5">
        <f t="shared" si="18"/>
        <v>0</v>
      </c>
      <c r="Q16" s="9">
        <f t="shared" si="2"/>
        <v>0</v>
      </c>
      <c r="R16" s="5">
        <f t="shared" si="3"/>
        <v>0</v>
      </c>
      <c r="S16" s="10">
        <f t="shared" si="19"/>
        <v>0</v>
      </c>
      <c r="T16" s="5">
        <f t="shared" si="4"/>
        <v>16.799999999999997</v>
      </c>
      <c r="U16" s="5">
        <f t="shared" si="5"/>
        <v>12.09</v>
      </c>
      <c r="V16" s="5">
        <f t="shared" si="6"/>
        <v>28.89</v>
      </c>
      <c r="W16" s="5">
        <f t="shared" si="12"/>
        <v>0</v>
      </c>
      <c r="X16" s="3">
        <f t="shared" si="20"/>
        <v>0</v>
      </c>
      <c r="Y16" s="3">
        <f t="shared" si="21"/>
        <v>0</v>
      </c>
      <c r="Z16" s="3">
        <f t="shared" si="22"/>
        <v>0</v>
      </c>
    </row>
    <row r="17" spans="1:26" x14ac:dyDescent="0.25">
      <c r="A17">
        <v>201603</v>
      </c>
      <c r="B17">
        <v>686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I17" s="5">
        <f t="shared" si="10"/>
        <v>28.89</v>
      </c>
      <c r="J17" s="9">
        <f t="shared" si="11"/>
        <v>-117.36</v>
      </c>
      <c r="K17" s="9">
        <f t="shared" si="13"/>
        <v>0</v>
      </c>
      <c r="L17" s="9">
        <f t="shared" si="14"/>
        <v>-117.36</v>
      </c>
      <c r="M17" s="5">
        <f t="shared" si="15"/>
        <v>146.25</v>
      </c>
      <c r="N17" s="5">
        <f t="shared" si="16"/>
        <v>0</v>
      </c>
      <c r="O17" s="5">
        <f t="shared" si="17"/>
        <v>146.25</v>
      </c>
      <c r="P17" s="5">
        <f t="shared" si="18"/>
        <v>0</v>
      </c>
      <c r="Q17" s="9">
        <f t="shared" si="2"/>
        <v>0</v>
      </c>
      <c r="R17" s="5">
        <f t="shared" si="3"/>
        <v>0</v>
      </c>
      <c r="S17" s="10">
        <f t="shared" si="19"/>
        <v>0</v>
      </c>
      <c r="T17" s="5">
        <f t="shared" si="4"/>
        <v>28.89</v>
      </c>
      <c r="U17" s="5">
        <f t="shared" si="5"/>
        <v>0</v>
      </c>
      <c r="V17" s="5">
        <f t="shared" si="6"/>
        <v>28.89</v>
      </c>
      <c r="W17" s="5">
        <f t="shared" si="12"/>
        <v>0</v>
      </c>
      <c r="X17" s="3">
        <f t="shared" si="20"/>
        <v>0</v>
      </c>
      <c r="Y17" s="3">
        <f t="shared" si="21"/>
        <v>0</v>
      </c>
      <c r="Z17" s="3">
        <f t="shared" si="22"/>
        <v>0</v>
      </c>
    </row>
    <row r="18" spans="1:26" x14ac:dyDescent="0.25">
      <c r="A18">
        <v>201604</v>
      </c>
      <c r="B18">
        <v>686</v>
      </c>
      <c r="C18" s="1">
        <v>0</v>
      </c>
      <c r="D18" s="1">
        <v>-20.87</v>
      </c>
      <c r="E18" s="1">
        <v>0</v>
      </c>
      <c r="F18" s="1">
        <v>0</v>
      </c>
      <c r="G18" s="1">
        <v>-20.87</v>
      </c>
      <c r="I18" s="5">
        <f t="shared" si="10"/>
        <v>28.89</v>
      </c>
      <c r="J18" s="9">
        <f t="shared" si="11"/>
        <v>-117.36</v>
      </c>
      <c r="K18" s="9">
        <f t="shared" si="13"/>
        <v>-20.87</v>
      </c>
      <c r="L18" s="9">
        <f t="shared" si="14"/>
        <v>-138.22999999999999</v>
      </c>
      <c r="M18" s="5">
        <f t="shared" si="15"/>
        <v>146.25</v>
      </c>
      <c r="N18" s="5">
        <f t="shared" si="16"/>
        <v>0</v>
      </c>
      <c r="O18" s="5">
        <f t="shared" si="17"/>
        <v>146.25</v>
      </c>
      <c r="P18" s="5">
        <f t="shared" si="18"/>
        <v>0</v>
      </c>
      <c r="Q18" s="9">
        <f t="shared" si="2"/>
        <v>-20.87</v>
      </c>
      <c r="R18" s="5">
        <f t="shared" si="3"/>
        <v>0</v>
      </c>
      <c r="S18" s="10">
        <f t="shared" si="19"/>
        <v>0</v>
      </c>
      <c r="T18" s="5">
        <f t="shared" si="4"/>
        <v>28.89</v>
      </c>
      <c r="U18" s="5">
        <f t="shared" si="5"/>
        <v>-20.87</v>
      </c>
      <c r="V18" s="5">
        <f t="shared" si="6"/>
        <v>8.0200000000000102</v>
      </c>
      <c r="W18" s="5">
        <f t="shared" si="12"/>
        <v>-20.87</v>
      </c>
      <c r="X18" s="3">
        <f t="shared" si="20"/>
        <v>-20.87</v>
      </c>
      <c r="Y18" s="3">
        <f t="shared" si="21"/>
        <v>0</v>
      </c>
      <c r="Z18" s="3">
        <f t="shared" si="22"/>
        <v>-20.87</v>
      </c>
    </row>
    <row r="19" spans="1:26" x14ac:dyDescent="0.25">
      <c r="A19">
        <v>201605</v>
      </c>
      <c r="B19">
        <v>686</v>
      </c>
      <c r="C19" s="1">
        <v>-20.87</v>
      </c>
      <c r="D19" s="1">
        <v>0</v>
      </c>
      <c r="E19" s="1">
        <v>20.87</v>
      </c>
      <c r="F19" s="1">
        <v>0</v>
      </c>
      <c r="G19" s="1">
        <v>0</v>
      </c>
      <c r="I19" s="5">
        <f t="shared" si="10"/>
        <v>8.0200000000000102</v>
      </c>
      <c r="J19" s="9">
        <f t="shared" si="11"/>
        <v>-138.22999999999999</v>
      </c>
      <c r="K19" s="9">
        <f t="shared" si="13"/>
        <v>0</v>
      </c>
      <c r="L19" s="9">
        <f t="shared" si="14"/>
        <v>-138.22999999999999</v>
      </c>
      <c r="M19" s="5">
        <f t="shared" si="15"/>
        <v>146.25</v>
      </c>
      <c r="N19" s="5">
        <f t="shared" si="16"/>
        <v>20.87</v>
      </c>
      <c r="O19" s="5">
        <f t="shared" si="17"/>
        <v>167.12</v>
      </c>
      <c r="P19" s="5">
        <f t="shared" si="18"/>
        <v>0</v>
      </c>
      <c r="Q19" s="9">
        <f t="shared" si="2"/>
        <v>0</v>
      </c>
      <c r="R19" s="5">
        <f t="shared" si="3"/>
        <v>0</v>
      </c>
      <c r="S19" s="10">
        <f t="shared" si="19"/>
        <v>0</v>
      </c>
      <c r="T19" s="5">
        <f t="shared" si="4"/>
        <v>8.0200000000000102</v>
      </c>
      <c r="U19" s="5">
        <f t="shared" si="5"/>
        <v>20.87</v>
      </c>
      <c r="V19" s="5">
        <f t="shared" si="6"/>
        <v>28.890000000000015</v>
      </c>
      <c r="W19" s="5">
        <f t="shared" si="12"/>
        <v>0</v>
      </c>
      <c r="X19" s="3">
        <f t="shared" si="20"/>
        <v>0</v>
      </c>
      <c r="Y19" s="3">
        <f t="shared" si="21"/>
        <v>0</v>
      </c>
      <c r="Z19" s="3">
        <f t="shared" si="22"/>
        <v>0</v>
      </c>
    </row>
    <row r="20" spans="1:26" x14ac:dyDescent="0.25">
      <c r="A20">
        <v>201606</v>
      </c>
      <c r="B20">
        <v>686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I20" s="5">
        <f t="shared" si="10"/>
        <v>28.890000000000015</v>
      </c>
      <c r="J20" s="9">
        <f t="shared" si="11"/>
        <v>-138.22999999999999</v>
      </c>
      <c r="K20" s="9">
        <f t="shared" si="13"/>
        <v>0</v>
      </c>
      <c r="L20" s="9">
        <f t="shared" si="14"/>
        <v>-138.22999999999999</v>
      </c>
      <c r="M20" s="5">
        <f t="shared" si="15"/>
        <v>167.12</v>
      </c>
      <c r="N20" s="5">
        <f t="shared" si="16"/>
        <v>0</v>
      </c>
      <c r="O20" s="5">
        <f t="shared" si="17"/>
        <v>167.12</v>
      </c>
      <c r="P20" s="5">
        <f t="shared" si="18"/>
        <v>0</v>
      </c>
      <c r="Q20" s="9">
        <f t="shared" si="2"/>
        <v>0</v>
      </c>
      <c r="R20" s="5">
        <f t="shared" si="3"/>
        <v>0</v>
      </c>
      <c r="S20" s="10">
        <f t="shared" si="19"/>
        <v>0</v>
      </c>
      <c r="T20" s="5">
        <f t="shared" si="4"/>
        <v>28.890000000000015</v>
      </c>
      <c r="U20" s="5">
        <f t="shared" si="5"/>
        <v>0</v>
      </c>
      <c r="V20" s="5">
        <f t="shared" si="6"/>
        <v>28.890000000000015</v>
      </c>
      <c r="W20" s="5">
        <f t="shared" si="12"/>
        <v>0</v>
      </c>
      <c r="X20" s="3">
        <f t="shared" si="20"/>
        <v>0</v>
      </c>
      <c r="Y20" s="3">
        <f t="shared" si="21"/>
        <v>0</v>
      </c>
      <c r="Z20" s="3">
        <f t="shared" si="22"/>
        <v>0</v>
      </c>
    </row>
    <row r="21" spans="1:26" x14ac:dyDescent="0.25">
      <c r="A21">
        <v>201607</v>
      </c>
      <c r="B21">
        <v>686</v>
      </c>
      <c r="C21" s="1">
        <v>0</v>
      </c>
      <c r="D21" s="1">
        <v>-76.14</v>
      </c>
      <c r="E21" s="1">
        <v>0</v>
      </c>
      <c r="F21" s="1">
        <v>0</v>
      </c>
      <c r="G21" s="1">
        <v>-76.14</v>
      </c>
      <c r="H21">
        <v>201607</v>
      </c>
      <c r="I21" s="5">
        <f t="shared" si="10"/>
        <v>28.890000000000015</v>
      </c>
      <c r="J21" s="9">
        <f t="shared" si="11"/>
        <v>-138.22999999999999</v>
      </c>
      <c r="K21" s="9">
        <f t="shared" si="13"/>
        <v>-76.14</v>
      </c>
      <c r="L21" s="9">
        <f t="shared" si="14"/>
        <v>-214.37</v>
      </c>
      <c r="M21" s="5">
        <f t="shared" si="15"/>
        <v>167.12</v>
      </c>
      <c r="N21" s="5">
        <f t="shared" si="16"/>
        <v>0</v>
      </c>
      <c r="O21" s="5">
        <f t="shared" si="17"/>
        <v>167.12</v>
      </c>
      <c r="P21" s="5">
        <f t="shared" si="18"/>
        <v>0</v>
      </c>
      <c r="Q21" s="9">
        <f t="shared" si="2"/>
        <v>-76.14</v>
      </c>
      <c r="R21" s="5">
        <f t="shared" si="3"/>
        <v>0</v>
      </c>
      <c r="S21" s="10">
        <f t="shared" si="19"/>
        <v>0</v>
      </c>
      <c r="T21" s="5">
        <f t="shared" si="4"/>
        <v>28.890000000000015</v>
      </c>
      <c r="U21" s="5">
        <f t="shared" si="5"/>
        <v>-76.14</v>
      </c>
      <c r="V21" s="5">
        <f t="shared" si="6"/>
        <v>-47.25</v>
      </c>
      <c r="W21" s="5">
        <f t="shared" si="12"/>
        <v>-76.14</v>
      </c>
      <c r="X21" s="3">
        <f t="shared" si="20"/>
        <v>-76.14</v>
      </c>
      <c r="Y21" s="3">
        <f t="shared" si="21"/>
        <v>0</v>
      </c>
      <c r="Z21" s="3">
        <f t="shared" si="22"/>
        <v>-76.14</v>
      </c>
    </row>
    <row r="22" spans="1:26" x14ac:dyDescent="0.25">
      <c r="A22">
        <v>201608</v>
      </c>
      <c r="B22">
        <v>686</v>
      </c>
      <c r="C22" s="1">
        <v>-76.14</v>
      </c>
      <c r="D22" s="1">
        <v>-21.76</v>
      </c>
      <c r="E22" s="1">
        <v>100</v>
      </c>
      <c r="F22" s="1">
        <v>0</v>
      </c>
      <c r="G22" s="1">
        <v>2.1</v>
      </c>
      <c r="H22">
        <v>201608</v>
      </c>
      <c r="I22" s="5">
        <f t="shared" si="10"/>
        <v>-47.25</v>
      </c>
      <c r="J22" s="9">
        <f t="shared" si="11"/>
        <v>-214.37</v>
      </c>
      <c r="K22" s="9">
        <f t="shared" si="13"/>
        <v>-21.76</v>
      </c>
      <c r="L22" s="9">
        <f t="shared" si="14"/>
        <v>-236.13</v>
      </c>
      <c r="M22" s="5">
        <f t="shared" si="15"/>
        <v>167.12</v>
      </c>
      <c r="N22" s="5">
        <f t="shared" si="16"/>
        <v>100</v>
      </c>
      <c r="O22" s="5">
        <f t="shared" si="17"/>
        <v>267.12</v>
      </c>
      <c r="P22" s="5">
        <f t="shared" si="18"/>
        <v>0</v>
      </c>
      <c r="Q22" s="9">
        <f t="shared" si="2"/>
        <v>-21.76</v>
      </c>
      <c r="R22" s="5">
        <f t="shared" si="3"/>
        <v>0</v>
      </c>
      <c r="S22" s="10">
        <f t="shared" si="19"/>
        <v>0</v>
      </c>
      <c r="T22" s="5">
        <f t="shared" si="4"/>
        <v>-47.25</v>
      </c>
      <c r="U22" s="5">
        <f t="shared" si="5"/>
        <v>78.239999999999995</v>
      </c>
      <c r="V22" s="5">
        <f t="shared" si="6"/>
        <v>30.990000000000009</v>
      </c>
      <c r="W22" s="5">
        <f t="shared" si="12"/>
        <v>2.0999999999999943</v>
      </c>
      <c r="X22" s="3">
        <f t="shared" si="20"/>
        <v>2.0999999999999943</v>
      </c>
      <c r="Y22" s="3">
        <f t="shared" si="21"/>
        <v>0</v>
      </c>
      <c r="Z22" s="3">
        <f t="shared" si="22"/>
        <v>2.0999999999999943</v>
      </c>
    </row>
    <row r="23" spans="1:26" x14ac:dyDescent="0.25">
      <c r="A23">
        <v>201609</v>
      </c>
      <c r="B23">
        <v>686</v>
      </c>
      <c r="C23" s="1">
        <v>2.1</v>
      </c>
      <c r="D23" s="1">
        <v>0</v>
      </c>
      <c r="E23" s="1">
        <v>0</v>
      </c>
      <c r="F23" s="1">
        <v>0</v>
      </c>
      <c r="G23" s="1">
        <v>2.1</v>
      </c>
      <c r="H23">
        <v>201609</v>
      </c>
      <c r="I23" s="5">
        <f t="shared" si="10"/>
        <v>30.990000000000009</v>
      </c>
      <c r="J23" s="9">
        <f t="shared" si="11"/>
        <v>-236.13</v>
      </c>
      <c r="K23" s="9">
        <f t="shared" si="13"/>
        <v>0</v>
      </c>
      <c r="L23" s="9">
        <f t="shared" si="14"/>
        <v>-236.13</v>
      </c>
      <c r="M23" s="5">
        <f t="shared" si="15"/>
        <v>267.12</v>
      </c>
      <c r="N23" s="5">
        <f t="shared" si="16"/>
        <v>0</v>
      </c>
      <c r="O23" s="5">
        <f t="shared" si="17"/>
        <v>267.12</v>
      </c>
      <c r="P23" s="5">
        <f t="shared" si="18"/>
        <v>0</v>
      </c>
      <c r="Q23" s="9">
        <f t="shared" si="2"/>
        <v>0</v>
      </c>
      <c r="R23" s="5">
        <f t="shared" si="3"/>
        <v>0</v>
      </c>
      <c r="S23" s="10">
        <f t="shared" si="19"/>
        <v>0</v>
      </c>
      <c r="T23" s="5">
        <f t="shared" si="4"/>
        <v>30.990000000000009</v>
      </c>
      <c r="U23" s="5">
        <f t="shared" si="5"/>
        <v>0</v>
      </c>
      <c r="V23" s="5">
        <f t="shared" si="6"/>
        <v>30.990000000000009</v>
      </c>
      <c r="W23" s="5">
        <f t="shared" si="12"/>
        <v>2.0999999999999943</v>
      </c>
      <c r="X23" s="3">
        <f t="shared" si="20"/>
        <v>2.0999999999999943</v>
      </c>
      <c r="Y23" s="3">
        <f t="shared" si="21"/>
        <v>0</v>
      </c>
      <c r="Z23" s="3">
        <f t="shared" si="22"/>
        <v>2.0999999999999943</v>
      </c>
    </row>
    <row r="24" spans="1:26" x14ac:dyDescent="0.25">
      <c r="A24">
        <v>201610</v>
      </c>
      <c r="B24">
        <v>686</v>
      </c>
      <c r="C24" s="1">
        <v>2.1</v>
      </c>
      <c r="D24" s="1">
        <v>0</v>
      </c>
      <c r="E24" s="1">
        <v>0</v>
      </c>
      <c r="F24" s="1">
        <v>0</v>
      </c>
      <c r="G24" s="1">
        <v>2.1</v>
      </c>
      <c r="H24">
        <v>201610</v>
      </c>
      <c r="I24" s="5">
        <f t="shared" si="10"/>
        <v>30.990000000000009</v>
      </c>
      <c r="J24" s="9">
        <f t="shared" si="11"/>
        <v>-236.13</v>
      </c>
      <c r="K24" s="9">
        <f t="shared" si="13"/>
        <v>0</v>
      </c>
      <c r="L24" s="9">
        <f t="shared" si="14"/>
        <v>-236.13</v>
      </c>
      <c r="M24" s="5">
        <f t="shared" si="15"/>
        <v>267.12</v>
      </c>
      <c r="N24" s="5">
        <f t="shared" si="16"/>
        <v>0</v>
      </c>
      <c r="O24" s="5">
        <f t="shared" si="17"/>
        <v>267.12</v>
      </c>
      <c r="P24" s="5">
        <f t="shared" si="18"/>
        <v>0</v>
      </c>
      <c r="Q24" s="9">
        <f t="shared" si="2"/>
        <v>0</v>
      </c>
      <c r="R24" s="5">
        <f t="shared" si="3"/>
        <v>0</v>
      </c>
      <c r="S24" s="10">
        <f t="shared" si="19"/>
        <v>0</v>
      </c>
      <c r="T24" s="5">
        <f t="shared" si="4"/>
        <v>30.990000000000009</v>
      </c>
      <c r="U24" s="5">
        <f t="shared" si="5"/>
        <v>0</v>
      </c>
      <c r="V24" s="5">
        <f t="shared" si="6"/>
        <v>30.990000000000009</v>
      </c>
      <c r="W24" s="5">
        <f t="shared" si="12"/>
        <v>2.0999999999999943</v>
      </c>
      <c r="X24" s="3">
        <f t="shared" si="20"/>
        <v>2.0999999999999943</v>
      </c>
      <c r="Y24" s="3">
        <f t="shared" si="21"/>
        <v>0</v>
      </c>
      <c r="Z24" s="3">
        <f t="shared" si="22"/>
        <v>2.0999999999999943</v>
      </c>
    </row>
    <row r="25" spans="1:26" x14ac:dyDescent="0.25">
      <c r="A25">
        <v>201611</v>
      </c>
      <c r="B25">
        <v>686</v>
      </c>
      <c r="C25" s="1">
        <v>2.1</v>
      </c>
      <c r="D25" s="1">
        <v>0</v>
      </c>
      <c r="E25" s="1">
        <v>0</v>
      </c>
      <c r="F25" s="1">
        <v>0</v>
      </c>
      <c r="G25" s="1">
        <v>2.1</v>
      </c>
      <c r="H25">
        <v>201611</v>
      </c>
      <c r="I25" s="5">
        <f t="shared" si="10"/>
        <v>30.990000000000009</v>
      </c>
      <c r="J25" s="9">
        <f t="shared" si="11"/>
        <v>-236.13</v>
      </c>
      <c r="K25" s="9">
        <f t="shared" si="13"/>
        <v>0</v>
      </c>
      <c r="L25" s="9">
        <f t="shared" si="14"/>
        <v>-236.13</v>
      </c>
      <c r="M25" s="5">
        <f t="shared" si="15"/>
        <v>267.12</v>
      </c>
      <c r="N25" s="5">
        <f t="shared" si="16"/>
        <v>0</v>
      </c>
      <c r="O25" s="5">
        <f t="shared" si="17"/>
        <v>267.12</v>
      </c>
      <c r="P25" s="5">
        <f t="shared" si="18"/>
        <v>0</v>
      </c>
      <c r="Q25" s="9">
        <f t="shared" si="2"/>
        <v>0</v>
      </c>
      <c r="R25" s="5">
        <f t="shared" si="3"/>
        <v>0</v>
      </c>
      <c r="S25" s="10">
        <f t="shared" si="19"/>
        <v>0</v>
      </c>
      <c r="T25" s="5">
        <f t="shared" si="4"/>
        <v>30.990000000000009</v>
      </c>
      <c r="U25" s="5">
        <f t="shared" si="5"/>
        <v>0</v>
      </c>
      <c r="V25" s="5">
        <f t="shared" si="6"/>
        <v>30.990000000000009</v>
      </c>
      <c r="W25" s="5">
        <f t="shared" si="12"/>
        <v>2.0999999999999943</v>
      </c>
      <c r="X25" s="3">
        <f t="shared" si="20"/>
        <v>2.0999999999999943</v>
      </c>
      <c r="Y25" s="3">
        <f t="shared" si="21"/>
        <v>0</v>
      </c>
      <c r="Z25" s="3">
        <f t="shared" si="22"/>
        <v>2.0999999999999943</v>
      </c>
    </row>
    <row r="26" spans="1:26" x14ac:dyDescent="0.25">
      <c r="A26">
        <v>201612</v>
      </c>
      <c r="B26">
        <v>686</v>
      </c>
      <c r="C26" s="1">
        <v>2.1</v>
      </c>
      <c r="D26" s="1">
        <v>0</v>
      </c>
      <c r="E26" s="1">
        <v>0</v>
      </c>
      <c r="F26" s="1">
        <v>0</v>
      </c>
      <c r="G26" s="1">
        <v>2.1</v>
      </c>
      <c r="H26">
        <v>201612</v>
      </c>
      <c r="I26" s="5">
        <f t="shared" si="10"/>
        <v>30.990000000000009</v>
      </c>
      <c r="J26" s="9">
        <f t="shared" si="11"/>
        <v>-236.13</v>
      </c>
      <c r="K26" s="9">
        <f t="shared" si="13"/>
        <v>0</v>
      </c>
      <c r="L26" s="9">
        <f t="shared" si="14"/>
        <v>-236.13</v>
      </c>
      <c r="M26" s="5">
        <f t="shared" si="15"/>
        <v>267.12</v>
      </c>
      <c r="N26" s="5">
        <f t="shared" si="16"/>
        <v>0</v>
      </c>
      <c r="O26" s="5">
        <f t="shared" si="17"/>
        <v>267.12</v>
      </c>
      <c r="P26" s="5">
        <f t="shared" si="18"/>
        <v>0</v>
      </c>
      <c r="Q26" s="9">
        <f t="shared" si="2"/>
        <v>0</v>
      </c>
      <c r="R26" s="5">
        <f t="shared" si="3"/>
        <v>0</v>
      </c>
      <c r="S26" s="10">
        <f t="shared" si="19"/>
        <v>0</v>
      </c>
      <c r="T26" s="5">
        <f t="shared" si="4"/>
        <v>30.990000000000009</v>
      </c>
      <c r="U26" s="5">
        <f t="shared" si="5"/>
        <v>0</v>
      </c>
      <c r="V26" s="5">
        <f t="shared" si="6"/>
        <v>30.990000000000009</v>
      </c>
      <c r="W26" s="5">
        <f t="shared" si="12"/>
        <v>2.0999999999999943</v>
      </c>
      <c r="X26" s="3">
        <f t="shared" si="20"/>
        <v>2.0999999999999943</v>
      </c>
      <c r="Y26" s="3">
        <f t="shared" si="21"/>
        <v>0</v>
      </c>
      <c r="Z26" s="3">
        <f t="shared" si="22"/>
        <v>2.0999999999999943</v>
      </c>
    </row>
    <row r="27" spans="1:26" x14ac:dyDescent="0.25">
      <c r="A27">
        <v>201701</v>
      </c>
      <c r="B27">
        <v>686</v>
      </c>
      <c r="C27" s="1">
        <v>2.1</v>
      </c>
      <c r="D27" s="1">
        <v>-9.67</v>
      </c>
      <c r="E27" s="1">
        <v>7.57</v>
      </c>
      <c r="F27" s="1">
        <v>0</v>
      </c>
      <c r="G27" s="1">
        <v>0</v>
      </c>
      <c r="H27">
        <v>201701</v>
      </c>
      <c r="I27" s="5">
        <f t="shared" si="10"/>
        <v>30.990000000000009</v>
      </c>
      <c r="J27" s="9">
        <f t="shared" si="11"/>
        <v>-236.13</v>
      </c>
      <c r="K27" s="9">
        <f t="shared" si="13"/>
        <v>-9.67</v>
      </c>
      <c r="L27" s="9">
        <f t="shared" si="14"/>
        <v>-245.79999999999998</v>
      </c>
      <c r="M27" s="5">
        <f t="shared" si="15"/>
        <v>267.12</v>
      </c>
      <c r="N27" s="5">
        <f t="shared" si="16"/>
        <v>7.57</v>
      </c>
      <c r="O27" s="5">
        <f t="shared" si="17"/>
        <v>274.69</v>
      </c>
      <c r="P27" s="5">
        <f t="shared" si="18"/>
        <v>0</v>
      </c>
      <c r="Q27" s="9">
        <f t="shared" si="2"/>
        <v>-9.67</v>
      </c>
      <c r="R27" s="5">
        <f t="shared" si="3"/>
        <v>0</v>
      </c>
      <c r="S27" s="10">
        <f t="shared" si="19"/>
        <v>0</v>
      </c>
      <c r="T27" s="5">
        <f t="shared" si="4"/>
        <v>30.990000000000009</v>
      </c>
      <c r="U27" s="5">
        <f t="shared" si="5"/>
        <v>-2.0999999999999996</v>
      </c>
      <c r="V27" s="5">
        <f t="shared" si="6"/>
        <v>28.890000000000015</v>
      </c>
      <c r="W27" s="5">
        <f t="shared" si="12"/>
        <v>-5.3290705182007514E-15</v>
      </c>
      <c r="X27" s="3">
        <f t="shared" si="20"/>
        <v>-5.3290705182007514E-15</v>
      </c>
      <c r="Y27" s="3">
        <f t="shared" si="21"/>
        <v>0</v>
      </c>
      <c r="Z27" s="3">
        <f t="shared" si="22"/>
        <v>-5.3290705182007514E-15</v>
      </c>
    </row>
    <row r="28" spans="1:26" x14ac:dyDescent="0.25">
      <c r="A28">
        <v>201702</v>
      </c>
      <c r="B28">
        <v>686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>
        <v>201702</v>
      </c>
      <c r="I28" s="5">
        <f t="shared" si="10"/>
        <v>28.890000000000015</v>
      </c>
      <c r="J28" s="9">
        <f t="shared" si="11"/>
        <v>-245.79999999999998</v>
      </c>
      <c r="K28" s="9">
        <f t="shared" si="13"/>
        <v>0</v>
      </c>
      <c r="L28" s="9">
        <f t="shared" si="14"/>
        <v>-245.79999999999998</v>
      </c>
      <c r="M28" s="5">
        <f t="shared" si="15"/>
        <v>274.69</v>
      </c>
      <c r="N28" s="5">
        <f t="shared" si="16"/>
        <v>0</v>
      </c>
      <c r="O28" s="5">
        <f t="shared" si="17"/>
        <v>274.69</v>
      </c>
      <c r="P28" s="5">
        <f t="shared" si="18"/>
        <v>0</v>
      </c>
      <c r="Q28" s="9">
        <f t="shared" si="2"/>
        <v>0</v>
      </c>
      <c r="R28" s="5">
        <f t="shared" si="3"/>
        <v>0</v>
      </c>
      <c r="S28" s="10">
        <f t="shared" si="19"/>
        <v>0</v>
      </c>
      <c r="T28" s="5">
        <f t="shared" si="4"/>
        <v>28.890000000000015</v>
      </c>
      <c r="U28" s="5">
        <f t="shared" si="5"/>
        <v>0</v>
      </c>
      <c r="V28" s="5">
        <f t="shared" si="6"/>
        <v>28.890000000000015</v>
      </c>
      <c r="W28" s="5">
        <f t="shared" si="12"/>
        <v>-5.3290705182007514E-15</v>
      </c>
      <c r="X28" s="3">
        <f t="shared" si="20"/>
        <v>-5.3290705182007514E-15</v>
      </c>
      <c r="Y28" s="3">
        <f t="shared" si="21"/>
        <v>0</v>
      </c>
      <c r="Z28" s="3">
        <f t="shared" si="22"/>
        <v>-5.3290705182007514E-15</v>
      </c>
    </row>
    <row r="29" spans="1:26" x14ac:dyDescent="0.25">
      <c r="A29">
        <v>201703</v>
      </c>
      <c r="B29">
        <v>686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>
        <v>201703</v>
      </c>
      <c r="I29" s="5">
        <f t="shared" si="10"/>
        <v>28.890000000000015</v>
      </c>
      <c r="J29" s="9">
        <f t="shared" si="11"/>
        <v>-245.79999999999998</v>
      </c>
      <c r="K29" s="9">
        <f t="shared" si="13"/>
        <v>0</v>
      </c>
      <c r="L29" s="9">
        <f t="shared" si="14"/>
        <v>-245.79999999999998</v>
      </c>
      <c r="M29" s="5">
        <f t="shared" si="15"/>
        <v>274.69</v>
      </c>
      <c r="N29" s="5">
        <f t="shared" si="16"/>
        <v>0</v>
      </c>
      <c r="O29" s="5">
        <f t="shared" si="17"/>
        <v>274.69</v>
      </c>
      <c r="P29" s="5">
        <f t="shared" si="18"/>
        <v>0</v>
      </c>
      <c r="Q29" s="9">
        <f t="shared" si="2"/>
        <v>0</v>
      </c>
      <c r="R29" s="5">
        <f t="shared" si="3"/>
        <v>0</v>
      </c>
      <c r="S29" s="10">
        <f t="shared" si="19"/>
        <v>0</v>
      </c>
      <c r="T29" s="5">
        <f t="shared" si="4"/>
        <v>28.890000000000015</v>
      </c>
      <c r="U29" s="5">
        <f t="shared" si="5"/>
        <v>0</v>
      </c>
      <c r="V29" s="5">
        <f t="shared" si="6"/>
        <v>28.890000000000015</v>
      </c>
      <c r="W29" s="5">
        <f t="shared" si="12"/>
        <v>-5.3290705182007514E-15</v>
      </c>
      <c r="X29" s="3">
        <f t="shared" si="20"/>
        <v>-5.3290705182007514E-15</v>
      </c>
      <c r="Y29" s="3">
        <f t="shared" si="21"/>
        <v>0</v>
      </c>
      <c r="Z29" s="3">
        <f t="shared" si="22"/>
        <v>-5.3290705182007514E-15</v>
      </c>
    </row>
    <row r="30" spans="1:26" x14ac:dyDescent="0.25">
      <c r="A30">
        <v>201704</v>
      </c>
      <c r="B30">
        <v>686</v>
      </c>
      <c r="C30" s="1">
        <v>0</v>
      </c>
      <c r="D30" s="1">
        <v>-54.3</v>
      </c>
      <c r="E30" s="1">
        <v>55</v>
      </c>
      <c r="F30" s="1">
        <v>0</v>
      </c>
      <c r="G30" s="1">
        <v>0.7</v>
      </c>
      <c r="H30">
        <v>201704</v>
      </c>
      <c r="I30" s="5">
        <f t="shared" si="10"/>
        <v>28.890000000000015</v>
      </c>
      <c r="J30" s="9">
        <f t="shared" si="11"/>
        <v>-245.79999999999998</v>
      </c>
      <c r="K30" s="9">
        <f t="shared" si="13"/>
        <v>-54.3</v>
      </c>
      <c r="L30" s="9">
        <f t="shared" si="14"/>
        <v>-300.09999999999997</v>
      </c>
      <c r="M30" s="5">
        <f t="shared" si="15"/>
        <v>274.69</v>
      </c>
      <c r="N30" s="5">
        <f t="shared" si="16"/>
        <v>55</v>
      </c>
      <c r="O30" s="5">
        <f t="shared" si="17"/>
        <v>329.69</v>
      </c>
      <c r="P30" s="5">
        <f t="shared" si="18"/>
        <v>0</v>
      </c>
      <c r="Q30" s="9">
        <f t="shared" si="2"/>
        <v>-54.3</v>
      </c>
      <c r="R30" s="5">
        <f t="shared" si="3"/>
        <v>0</v>
      </c>
      <c r="S30" s="10">
        <f t="shared" si="19"/>
        <v>0</v>
      </c>
      <c r="T30" s="5">
        <f t="shared" si="4"/>
        <v>28.890000000000015</v>
      </c>
      <c r="U30" s="5">
        <f t="shared" si="5"/>
        <v>0.70000000000000284</v>
      </c>
      <c r="V30" s="5">
        <f t="shared" si="6"/>
        <v>29.590000000000032</v>
      </c>
      <c r="W30" s="5">
        <f t="shared" si="12"/>
        <v>0.69999999999999751</v>
      </c>
      <c r="X30" s="3">
        <f t="shared" si="20"/>
        <v>0.69999999999999751</v>
      </c>
      <c r="Y30" s="3">
        <f t="shared" si="21"/>
        <v>0</v>
      </c>
      <c r="Z30" s="3">
        <f t="shared" si="22"/>
        <v>0.69999999999999751</v>
      </c>
    </row>
    <row r="31" spans="1:26" x14ac:dyDescent="0.25">
      <c r="A31">
        <v>201705</v>
      </c>
      <c r="B31">
        <v>686</v>
      </c>
      <c r="C31" s="1">
        <v>0.7</v>
      </c>
      <c r="D31" s="1">
        <v>0</v>
      </c>
      <c r="E31" s="1">
        <v>0</v>
      </c>
      <c r="F31" s="1">
        <v>0</v>
      </c>
      <c r="G31" s="1">
        <v>0.7</v>
      </c>
      <c r="H31">
        <v>201705</v>
      </c>
      <c r="I31" s="5">
        <f t="shared" si="10"/>
        <v>29.590000000000032</v>
      </c>
      <c r="J31" s="9">
        <f t="shared" si="11"/>
        <v>-300.09999999999997</v>
      </c>
      <c r="K31" s="9">
        <f t="shared" si="13"/>
        <v>0</v>
      </c>
      <c r="L31" s="9">
        <f t="shared" si="14"/>
        <v>-300.09999999999997</v>
      </c>
      <c r="M31" s="5">
        <f t="shared" si="15"/>
        <v>329.69</v>
      </c>
      <c r="N31" s="5">
        <f t="shared" si="16"/>
        <v>0</v>
      </c>
      <c r="O31" s="5">
        <f t="shared" si="17"/>
        <v>329.69</v>
      </c>
      <c r="P31" s="5">
        <f t="shared" si="18"/>
        <v>0</v>
      </c>
      <c r="Q31" s="9">
        <f t="shared" si="2"/>
        <v>0</v>
      </c>
      <c r="R31" s="5">
        <f t="shared" si="3"/>
        <v>0</v>
      </c>
      <c r="S31" s="10">
        <f t="shared" si="19"/>
        <v>0</v>
      </c>
      <c r="T31" s="5">
        <f t="shared" si="4"/>
        <v>29.590000000000032</v>
      </c>
      <c r="U31" s="5">
        <f t="shared" si="5"/>
        <v>0</v>
      </c>
      <c r="V31" s="5">
        <f t="shared" si="6"/>
        <v>29.590000000000032</v>
      </c>
      <c r="W31" s="5">
        <f t="shared" si="12"/>
        <v>0.69999999999999751</v>
      </c>
      <c r="X31" s="3">
        <f t="shared" si="20"/>
        <v>0.69999999999999751</v>
      </c>
      <c r="Y31" s="3">
        <f t="shared" si="21"/>
        <v>0</v>
      </c>
      <c r="Z31" s="3">
        <f t="shared" si="22"/>
        <v>0.69999999999999751</v>
      </c>
    </row>
    <row r="32" spans="1:26" x14ac:dyDescent="0.25">
      <c r="A32">
        <v>201706</v>
      </c>
      <c r="B32">
        <v>686</v>
      </c>
      <c r="C32" s="1">
        <v>0.7</v>
      </c>
      <c r="D32" s="1">
        <v>0</v>
      </c>
      <c r="E32" s="1">
        <v>0</v>
      </c>
      <c r="F32" s="1">
        <v>0</v>
      </c>
      <c r="G32" s="1">
        <v>0.7</v>
      </c>
      <c r="H32">
        <v>201706</v>
      </c>
      <c r="I32" s="5">
        <f t="shared" si="10"/>
        <v>29.590000000000032</v>
      </c>
      <c r="J32" s="9">
        <f t="shared" si="11"/>
        <v>-300.09999999999997</v>
      </c>
      <c r="K32" s="9">
        <f t="shared" si="13"/>
        <v>0</v>
      </c>
      <c r="L32" s="9">
        <f t="shared" si="14"/>
        <v>-300.09999999999997</v>
      </c>
      <c r="M32" s="5">
        <f t="shared" si="15"/>
        <v>329.69</v>
      </c>
      <c r="N32" s="5">
        <f t="shared" si="16"/>
        <v>0</v>
      </c>
      <c r="O32" s="5">
        <f t="shared" si="17"/>
        <v>329.69</v>
      </c>
      <c r="P32" s="5">
        <f t="shared" si="18"/>
        <v>0</v>
      </c>
      <c r="Q32" s="9">
        <f t="shared" si="2"/>
        <v>0</v>
      </c>
      <c r="R32" s="5">
        <f t="shared" si="3"/>
        <v>0</v>
      </c>
      <c r="S32" s="10">
        <f t="shared" si="19"/>
        <v>0</v>
      </c>
      <c r="T32" s="5">
        <f t="shared" si="4"/>
        <v>29.590000000000032</v>
      </c>
      <c r="U32" s="5">
        <f t="shared" si="5"/>
        <v>0</v>
      </c>
      <c r="V32" s="5">
        <f t="shared" si="6"/>
        <v>29.590000000000032</v>
      </c>
      <c r="W32" s="5">
        <f t="shared" si="12"/>
        <v>0.69999999999999751</v>
      </c>
      <c r="X32" s="3">
        <f t="shared" si="20"/>
        <v>0.69999999999999751</v>
      </c>
      <c r="Y32" s="3">
        <f t="shared" si="21"/>
        <v>0</v>
      </c>
      <c r="Z32" s="3">
        <f t="shared" si="22"/>
        <v>0.69999999999999751</v>
      </c>
    </row>
    <row r="33" spans="1:26" x14ac:dyDescent="0.25">
      <c r="A33">
        <v>201707</v>
      </c>
      <c r="B33">
        <v>686</v>
      </c>
      <c r="C33" s="1">
        <v>0.7</v>
      </c>
      <c r="D33" s="1">
        <v>0</v>
      </c>
      <c r="E33" s="1">
        <v>0</v>
      </c>
      <c r="F33" s="1">
        <v>0</v>
      </c>
      <c r="G33" s="1">
        <v>0.7</v>
      </c>
      <c r="H33">
        <v>201707</v>
      </c>
      <c r="I33" s="5">
        <f t="shared" si="10"/>
        <v>29.590000000000032</v>
      </c>
      <c r="J33" s="9">
        <f t="shared" si="11"/>
        <v>-300.09999999999997</v>
      </c>
      <c r="K33" s="9">
        <f t="shared" si="13"/>
        <v>0</v>
      </c>
      <c r="L33" s="9">
        <f t="shared" si="14"/>
        <v>-300.09999999999997</v>
      </c>
      <c r="M33" s="5">
        <f t="shared" si="15"/>
        <v>329.69</v>
      </c>
      <c r="N33" s="5">
        <f t="shared" si="16"/>
        <v>0</v>
      </c>
      <c r="O33" s="5">
        <f t="shared" si="17"/>
        <v>329.69</v>
      </c>
      <c r="P33" s="5">
        <f t="shared" si="18"/>
        <v>0</v>
      </c>
      <c r="Q33" s="9">
        <f t="shared" si="2"/>
        <v>0</v>
      </c>
      <c r="R33" s="5">
        <f t="shared" si="3"/>
        <v>0</v>
      </c>
      <c r="S33" s="10">
        <f t="shared" si="19"/>
        <v>0</v>
      </c>
      <c r="T33" s="5">
        <f t="shared" si="4"/>
        <v>29.590000000000032</v>
      </c>
      <c r="U33" s="5">
        <f t="shared" si="5"/>
        <v>0</v>
      </c>
      <c r="V33" s="5">
        <f t="shared" si="6"/>
        <v>29.590000000000032</v>
      </c>
      <c r="W33" s="5">
        <f t="shared" si="12"/>
        <v>0.69999999999999751</v>
      </c>
      <c r="X33" s="3">
        <f t="shared" si="20"/>
        <v>0.69999999999999751</v>
      </c>
      <c r="Y33" s="3">
        <f t="shared" si="21"/>
        <v>0</v>
      </c>
      <c r="Z33" s="3">
        <f t="shared" si="22"/>
        <v>0.69999999999999751</v>
      </c>
    </row>
    <row r="34" spans="1:26" x14ac:dyDescent="0.25">
      <c r="A34">
        <v>201708</v>
      </c>
      <c r="B34">
        <v>686</v>
      </c>
      <c r="C34" s="1">
        <v>0.7</v>
      </c>
      <c r="D34" s="1">
        <v>0</v>
      </c>
      <c r="E34" s="1">
        <v>0</v>
      </c>
      <c r="F34" s="1">
        <v>0</v>
      </c>
      <c r="G34" s="1">
        <v>0.7</v>
      </c>
      <c r="H34">
        <v>201708</v>
      </c>
      <c r="I34" s="5">
        <f t="shared" si="10"/>
        <v>29.590000000000032</v>
      </c>
      <c r="J34" s="9">
        <f t="shared" si="11"/>
        <v>-300.09999999999997</v>
      </c>
      <c r="K34" s="9">
        <f t="shared" si="13"/>
        <v>0</v>
      </c>
      <c r="L34" s="9">
        <f t="shared" si="14"/>
        <v>-300.09999999999997</v>
      </c>
      <c r="M34" s="5">
        <f t="shared" si="15"/>
        <v>329.69</v>
      </c>
      <c r="N34" s="5">
        <f t="shared" si="16"/>
        <v>0</v>
      </c>
      <c r="O34" s="5">
        <f t="shared" si="17"/>
        <v>329.69</v>
      </c>
      <c r="P34" s="5">
        <f t="shared" si="18"/>
        <v>0</v>
      </c>
      <c r="Q34" s="9">
        <f t="shared" si="2"/>
        <v>0</v>
      </c>
      <c r="R34" s="5">
        <f t="shared" si="3"/>
        <v>0</v>
      </c>
      <c r="S34" s="10">
        <f t="shared" si="19"/>
        <v>0</v>
      </c>
      <c r="T34" s="5">
        <f t="shared" si="4"/>
        <v>29.590000000000032</v>
      </c>
      <c r="U34" s="5">
        <f t="shared" si="5"/>
        <v>0</v>
      </c>
      <c r="V34" s="5">
        <f t="shared" si="6"/>
        <v>29.590000000000032</v>
      </c>
      <c r="W34" s="5">
        <f t="shared" si="12"/>
        <v>0.69999999999999751</v>
      </c>
      <c r="X34" s="3">
        <f t="shared" si="20"/>
        <v>0.69999999999999751</v>
      </c>
      <c r="Y34" s="3">
        <f t="shared" si="21"/>
        <v>0</v>
      </c>
      <c r="Z34" s="3">
        <f t="shared" si="22"/>
        <v>0.69999999999999751</v>
      </c>
    </row>
    <row r="35" spans="1:26" x14ac:dyDescent="0.25">
      <c r="A35">
        <v>201709</v>
      </c>
      <c r="B35">
        <v>686</v>
      </c>
      <c r="C35" s="1">
        <v>0.7</v>
      </c>
      <c r="D35" s="1">
        <v>0</v>
      </c>
      <c r="E35" s="1">
        <v>0</v>
      </c>
      <c r="F35" s="1">
        <v>0</v>
      </c>
      <c r="G35" s="1">
        <v>0.7</v>
      </c>
      <c r="H35">
        <v>201709</v>
      </c>
      <c r="I35" s="5">
        <f t="shared" si="10"/>
        <v>29.590000000000032</v>
      </c>
      <c r="J35" s="9">
        <f t="shared" si="11"/>
        <v>-300.09999999999997</v>
      </c>
      <c r="K35" s="9">
        <f t="shared" si="13"/>
        <v>0</v>
      </c>
      <c r="L35" s="9">
        <f t="shared" si="14"/>
        <v>-300.09999999999997</v>
      </c>
      <c r="M35" s="5">
        <f t="shared" si="15"/>
        <v>329.69</v>
      </c>
      <c r="N35" s="5">
        <f t="shared" si="16"/>
        <v>0</v>
      </c>
      <c r="O35" s="5">
        <f t="shared" si="17"/>
        <v>329.69</v>
      </c>
      <c r="P35" s="5">
        <f t="shared" si="18"/>
        <v>0</v>
      </c>
      <c r="Q35" s="9">
        <f t="shared" si="2"/>
        <v>0</v>
      </c>
      <c r="R35" s="5">
        <f t="shared" si="3"/>
        <v>0</v>
      </c>
      <c r="S35" s="10">
        <f t="shared" si="19"/>
        <v>0</v>
      </c>
      <c r="T35" s="5">
        <f t="shared" si="4"/>
        <v>29.590000000000032</v>
      </c>
      <c r="U35" s="5">
        <f t="shared" si="5"/>
        <v>0</v>
      </c>
      <c r="V35" s="5">
        <f t="shared" si="6"/>
        <v>29.590000000000032</v>
      </c>
      <c r="W35" s="5">
        <f t="shared" si="12"/>
        <v>0.69999999999999751</v>
      </c>
      <c r="X35" s="3">
        <f t="shared" si="20"/>
        <v>0.69999999999999751</v>
      </c>
      <c r="Y35" s="3">
        <f t="shared" si="21"/>
        <v>0</v>
      </c>
      <c r="Z35" s="3">
        <f t="shared" si="22"/>
        <v>0.69999999999999751</v>
      </c>
    </row>
    <row r="36" spans="1:26" x14ac:dyDescent="0.25">
      <c r="A36">
        <v>201710</v>
      </c>
      <c r="B36">
        <v>686</v>
      </c>
      <c r="C36" s="1">
        <v>0.7</v>
      </c>
      <c r="D36" s="1">
        <v>0</v>
      </c>
      <c r="E36" s="1">
        <v>0</v>
      </c>
      <c r="F36" s="1">
        <v>0</v>
      </c>
      <c r="G36" s="1">
        <v>0.7</v>
      </c>
      <c r="H36">
        <v>201710</v>
      </c>
      <c r="I36" s="5">
        <f t="shared" si="10"/>
        <v>29.590000000000032</v>
      </c>
      <c r="J36" s="9">
        <f t="shared" si="11"/>
        <v>-300.09999999999997</v>
      </c>
      <c r="K36" s="9">
        <f t="shared" si="13"/>
        <v>0</v>
      </c>
      <c r="L36" s="9">
        <f t="shared" si="14"/>
        <v>-300.09999999999997</v>
      </c>
      <c r="M36" s="5">
        <f t="shared" si="15"/>
        <v>329.69</v>
      </c>
      <c r="N36" s="5">
        <f t="shared" si="16"/>
        <v>0</v>
      </c>
      <c r="O36" s="5">
        <f t="shared" si="17"/>
        <v>329.69</v>
      </c>
      <c r="P36" s="5">
        <f t="shared" si="18"/>
        <v>0</v>
      </c>
      <c r="Q36" s="9">
        <f t="shared" si="2"/>
        <v>0</v>
      </c>
      <c r="R36" s="5">
        <f t="shared" si="3"/>
        <v>0</v>
      </c>
      <c r="S36" s="10">
        <f t="shared" si="19"/>
        <v>0</v>
      </c>
      <c r="T36" s="5">
        <f t="shared" si="4"/>
        <v>29.590000000000032</v>
      </c>
      <c r="U36" s="5">
        <f t="shared" si="5"/>
        <v>0</v>
      </c>
      <c r="V36" s="5">
        <f t="shared" si="6"/>
        <v>29.590000000000032</v>
      </c>
      <c r="W36" s="5">
        <f t="shared" si="12"/>
        <v>0.69999999999999751</v>
      </c>
      <c r="X36" s="3">
        <f t="shared" si="20"/>
        <v>0.69999999999999751</v>
      </c>
      <c r="Y36" s="3">
        <f t="shared" si="21"/>
        <v>0</v>
      </c>
      <c r="Z36" s="3">
        <f t="shared" si="22"/>
        <v>0.69999999999999751</v>
      </c>
    </row>
    <row r="37" spans="1:26" x14ac:dyDescent="0.25">
      <c r="A37">
        <v>201711</v>
      </c>
      <c r="B37">
        <v>686</v>
      </c>
      <c r="C37" s="1">
        <v>0.7</v>
      </c>
      <c r="D37" s="1">
        <v>0</v>
      </c>
      <c r="E37" s="1">
        <v>0</v>
      </c>
      <c r="F37" s="1">
        <v>0</v>
      </c>
      <c r="G37" s="1">
        <v>0.7</v>
      </c>
      <c r="H37">
        <v>201711</v>
      </c>
      <c r="I37" s="5">
        <f t="shared" si="10"/>
        <v>29.590000000000032</v>
      </c>
      <c r="J37" s="9">
        <f t="shared" si="11"/>
        <v>-300.09999999999997</v>
      </c>
      <c r="K37" s="9">
        <f t="shared" si="13"/>
        <v>0</v>
      </c>
      <c r="L37" s="9">
        <f t="shared" si="14"/>
        <v>-300.09999999999997</v>
      </c>
      <c r="M37" s="5">
        <f t="shared" si="15"/>
        <v>329.69</v>
      </c>
      <c r="N37" s="5">
        <f t="shared" si="16"/>
        <v>0</v>
      </c>
      <c r="O37" s="5">
        <f t="shared" si="17"/>
        <v>329.69</v>
      </c>
      <c r="P37" s="5">
        <f t="shared" si="18"/>
        <v>0</v>
      </c>
      <c r="Q37" s="9">
        <f t="shared" si="2"/>
        <v>0</v>
      </c>
      <c r="R37" s="5">
        <f t="shared" si="3"/>
        <v>0</v>
      </c>
      <c r="S37" s="10">
        <f t="shared" si="19"/>
        <v>0</v>
      </c>
      <c r="T37" s="5">
        <f t="shared" si="4"/>
        <v>29.590000000000032</v>
      </c>
      <c r="U37" s="5">
        <f t="shared" si="5"/>
        <v>0</v>
      </c>
      <c r="V37" s="5">
        <f t="shared" si="6"/>
        <v>29.590000000000032</v>
      </c>
      <c r="W37" s="5">
        <f t="shared" si="12"/>
        <v>0.69999999999999751</v>
      </c>
      <c r="X37" s="3">
        <f t="shared" si="20"/>
        <v>0.69999999999999751</v>
      </c>
      <c r="Y37" s="3">
        <f t="shared" si="21"/>
        <v>0</v>
      </c>
      <c r="Z37" s="3">
        <f t="shared" si="22"/>
        <v>0.69999999999999751</v>
      </c>
    </row>
    <row r="38" spans="1:26" x14ac:dyDescent="0.25">
      <c r="A38">
        <v>201712</v>
      </c>
      <c r="B38">
        <v>686</v>
      </c>
      <c r="C38" s="1">
        <v>0.7</v>
      </c>
      <c r="D38" s="1">
        <v>0</v>
      </c>
      <c r="E38" s="1">
        <v>0</v>
      </c>
      <c r="F38" s="1">
        <v>0</v>
      </c>
      <c r="G38" s="1">
        <v>0.7</v>
      </c>
      <c r="H38">
        <v>201712</v>
      </c>
      <c r="I38" s="5">
        <f t="shared" si="10"/>
        <v>29.590000000000032</v>
      </c>
      <c r="J38" s="9">
        <f t="shared" si="11"/>
        <v>-300.09999999999997</v>
      </c>
      <c r="K38" s="9">
        <f t="shared" si="13"/>
        <v>0</v>
      </c>
      <c r="L38" s="9">
        <f t="shared" si="14"/>
        <v>-300.09999999999997</v>
      </c>
      <c r="M38" s="5">
        <f t="shared" si="15"/>
        <v>329.69</v>
      </c>
      <c r="N38" s="5">
        <f t="shared" si="16"/>
        <v>0</v>
      </c>
      <c r="O38" s="5">
        <f t="shared" si="17"/>
        <v>329.69</v>
      </c>
      <c r="P38" s="5">
        <f t="shared" si="18"/>
        <v>0</v>
      </c>
      <c r="Q38" s="9">
        <f t="shared" si="2"/>
        <v>0</v>
      </c>
      <c r="R38" s="5">
        <f t="shared" si="3"/>
        <v>0</v>
      </c>
      <c r="S38" s="10">
        <f t="shared" si="19"/>
        <v>0</v>
      </c>
      <c r="T38" s="5">
        <f t="shared" si="4"/>
        <v>29.590000000000032</v>
      </c>
      <c r="U38" s="5">
        <f t="shared" si="5"/>
        <v>0</v>
      </c>
      <c r="V38" s="5">
        <f t="shared" si="6"/>
        <v>29.590000000000032</v>
      </c>
      <c r="W38" s="5">
        <f t="shared" si="12"/>
        <v>0.69999999999999751</v>
      </c>
      <c r="X38" s="3">
        <f t="shared" si="20"/>
        <v>0.69999999999999751</v>
      </c>
      <c r="Y38" s="3">
        <f t="shared" si="21"/>
        <v>0</v>
      </c>
      <c r="Z38" s="3">
        <f t="shared" si="22"/>
        <v>0.69999999999999751</v>
      </c>
    </row>
    <row r="39" spans="1:26" x14ac:dyDescent="0.25">
      <c r="A39">
        <v>201801</v>
      </c>
      <c r="B39">
        <v>686</v>
      </c>
      <c r="C39" s="1">
        <v>0.7</v>
      </c>
      <c r="D39" s="1">
        <v>0</v>
      </c>
      <c r="E39" s="1">
        <v>0</v>
      </c>
      <c r="F39" s="1">
        <v>0</v>
      </c>
      <c r="G39" s="1">
        <v>0.7</v>
      </c>
      <c r="H39">
        <v>201801</v>
      </c>
      <c r="I39" s="5">
        <f t="shared" si="10"/>
        <v>29.590000000000032</v>
      </c>
      <c r="J39" s="9">
        <f t="shared" si="11"/>
        <v>-300.09999999999997</v>
      </c>
      <c r="K39" s="9">
        <f t="shared" si="13"/>
        <v>0</v>
      </c>
      <c r="L39" s="9">
        <f t="shared" si="14"/>
        <v>-300.09999999999997</v>
      </c>
      <c r="M39" s="5">
        <f t="shared" si="15"/>
        <v>329.69</v>
      </c>
      <c r="N39" s="5">
        <f t="shared" si="16"/>
        <v>0</v>
      </c>
      <c r="O39" s="5">
        <f t="shared" si="17"/>
        <v>329.69</v>
      </c>
      <c r="P39" s="5">
        <f t="shared" si="18"/>
        <v>0</v>
      </c>
      <c r="Q39" s="9">
        <f t="shared" si="2"/>
        <v>0</v>
      </c>
      <c r="R39" s="5">
        <f t="shared" si="3"/>
        <v>0</v>
      </c>
      <c r="S39" s="10">
        <f t="shared" si="19"/>
        <v>0</v>
      </c>
      <c r="T39" s="5">
        <f t="shared" si="4"/>
        <v>29.590000000000032</v>
      </c>
      <c r="U39" s="5">
        <f t="shared" si="5"/>
        <v>0</v>
      </c>
      <c r="V39" s="5">
        <f t="shared" si="6"/>
        <v>29.590000000000032</v>
      </c>
      <c r="W39" s="5">
        <f t="shared" si="12"/>
        <v>0.69999999999999751</v>
      </c>
      <c r="X39" s="3">
        <f t="shared" si="20"/>
        <v>0.69999999999999751</v>
      </c>
      <c r="Y39" s="3">
        <f t="shared" si="21"/>
        <v>0</v>
      </c>
      <c r="Z39" s="3">
        <f t="shared" si="22"/>
        <v>0.69999999999999751</v>
      </c>
    </row>
    <row r="40" spans="1:26" x14ac:dyDescent="0.25">
      <c r="A40">
        <v>201802</v>
      </c>
      <c r="B40">
        <v>686</v>
      </c>
      <c r="C40" s="1">
        <v>0.7</v>
      </c>
      <c r="D40" s="1">
        <v>0</v>
      </c>
      <c r="E40" s="1">
        <v>0</v>
      </c>
      <c r="F40" s="1">
        <v>0</v>
      </c>
      <c r="G40" s="1">
        <v>0.7</v>
      </c>
      <c r="H40">
        <v>201802</v>
      </c>
      <c r="I40" s="5">
        <f t="shared" si="10"/>
        <v>29.590000000000032</v>
      </c>
      <c r="J40" s="9">
        <f t="shared" si="11"/>
        <v>-300.09999999999997</v>
      </c>
      <c r="K40" s="9">
        <f t="shared" si="13"/>
        <v>0</v>
      </c>
      <c r="L40" s="9">
        <f t="shared" si="14"/>
        <v>-300.09999999999997</v>
      </c>
      <c r="M40" s="5">
        <f t="shared" si="15"/>
        <v>329.69</v>
      </c>
      <c r="N40" s="5">
        <f t="shared" si="16"/>
        <v>0</v>
      </c>
      <c r="O40" s="5">
        <f t="shared" si="17"/>
        <v>329.69</v>
      </c>
      <c r="P40" s="5">
        <f t="shared" si="18"/>
        <v>0</v>
      </c>
      <c r="Q40" s="9">
        <f t="shared" si="2"/>
        <v>0</v>
      </c>
      <c r="R40" s="5">
        <f t="shared" si="3"/>
        <v>0</v>
      </c>
      <c r="S40" s="10">
        <f t="shared" si="19"/>
        <v>0</v>
      </c>
      <c r="T40" s="5">
        <f t="shared" si="4"/>
        <v>29.590000000000032</v>
      </c>
      <c r="U40" s="5">
        <f t="shared" si="5"/>
        <v>0</v>
      </c>
      <c r="V40" s="5">
        <f t="shared" si="6"/>
        <v>29.590000000000032</v>
      </c>
      <c r="W40" s="5">
        <f t="shared" si="12"/>
        <v>0.69999999999999751</v>
      </c>
      <c r="X40" s="3">
        <f t="shared" si="20"/>
        <v>0.69999999999999751</v>
      </c>
      <c r="Y40" s="3">
        <f t="shared" si="21"/>
        <v>0</v>
      </c>
      <c r="Z40" s="3">
        <f t="shared" si="22"/>
        <v>0.69999999999999751</v>
      </c>
    </row>
    <row r="41" spans="1:26" x14ac:dyDescent="0.25">
      <c r="A41">
        <v>201803</v>
      </c>
      <c r="B41">
        <v>686</v>
      </c>
      <c r="C41" s="1">
        <v>0.7</v>
      </c>
      <c r="D41" s="1">
        <v>0</v>
      </c>
      <c r="E41" s="1">
        <v>0</v>
      </c>
      <c r="F41" s="1">
        <v>0</v>
      </c>
      <c r="G41" s="1">
        <v>0.7</v>
      </c>
      <c r="H41">
        <v>201803</v>
      </c>
      <c r="I41" s="5">
        <f t="shared" si="10"/>
        <v>29.590000000000032</v>
      </c>
      <c r="J41" s="9">
        <f t="shared" si="11"/>
        <v>-300.09999999999997</v>
      </c>
      <c r="K41" s="9">
        <f t="shared" si="13"/>
        <v>0</v>
      </c>
      <c r="L41" s="9">
        <f t="shared" si="14"/>
        <v>-300.09999999999997</v>
      </c>
      <c r="M41" s="5">
        <f t="shared" si="15"/>
        <v>329.69</v>
      </c>
      <c r="N41" s="5">
        <f t="shared" si="16"/>
        <v>0</v>
      </c>
      <c r="O41" s="5">
        <f t="shared" si="17"/>
        <v>329.69</v>
      </c>
      <c r="P41" s="5">
        <f t="shared" si="18"/>
        <v>0</v>
      </c>
      <c r="Q41" s="9">
        <f t="shared" si="2"/>
        <v>0</v>
      </c>
      <c r="R41" s="5">
        <f t="shared" si="3"/>
        <v>0</v>
      </c>
      <c r="S41" s="10">
        <f t="shared" si="19"/>
        <v>0</v>
      </c>
      <c r="T41" s="5">
        <f t="shared" si="4"/>
        <v>29.590000000000032</v>
      </c>
      <c r="U41" s="5">
        <f t="shared" si="5"/>
        <v>0</v>
      </c>
      <c r="V41" s="5">
        <f t="shared" si="6"/>
        <v>29.590000000000032</v>
      </c>
      <c r="W41" s="5">
        <f t="shared" si="12"/>
        <v>0.69999999999999751</v>
      </c>
      <c r="X41" s="3">
        <f t="shared" si="20"/>
        <v>0.69999999999999751</v>
      </c>
      <c r="Y41" s="3">
        <f t="shared" si="21"/>
        <v>0</v>
      </c>
      <c r="Z41" s="3">
        <f t="shared" si="22"/>
        <v>0.69999999999999751</v>
      </c>
    </row>
    <row r="42" spans="1:26" x14ac:dyDescent="0.25">
      <c r="A42">
        <v>201804</v>
      </c>
      <c r="B42">
        <v>686</v>
      </c>
      <c r="C42" s="1">
        <v>0.7</v>
      </c>
      <c r="D42" s="1">
        <v>0</v>
      </c>
      <c r="E42" s="1">
        <v>0</v>
      </c>
      <c r="F42" s="1">
        <v>0</v>
      </c>
      <c r="G42" s="1">
        <v>0.7</v>
      </c>
      <c r="H42">
        <v>201804</v>
      </c>
      <c r="I42" s="5">
        <f t="shared" si="10"/>
        <v>29.590000000000032</v>
      </c>
      <c r="J42" s="9">
        <f t="shared" si="11"/>
        <v>-300.09999999999997</v>
      </c>
      <c r="K42" s="9">
        <f t="shared" si="13"/>
        <v>0</v>
      </c>
      <c r="L42" s="9">
        <f t="shared" si="14"/>
        <v>-300.09999999999997</v>
      </c>
      <c r="M42" s="5">
        <f t="shared" si="15"/>
        <v>329.69</v>
      </c>
      <c r="N42" s="5">
        <f t="shared" si="16"/>
        <v>0</v>
      </c>
      <c r="O42" s="5">
        <f t="shared" si="17"/>
        <v>329.69</v>
      </c>
      <c r="P42" s="5">
        <f t="shared" si="18"/>
        <v>0</v>
      </c>
      <c r="Q42" s="9">
        <f t="shared" si="2"/>
        <v>0</v>
      </c>
      <c r="R42" s="5">
        <f t="shared" si="3"/>
        <v>0</v>
      </c>
      <c r="S42" s="10">
        <f t="shared" si="19"/>
        <v>0</v>
      </c>
      <c r="T42" s="5">
        <f t="shared" si="4"/>
        <v>29.590000000000032</v>
      </c>
      <c r="U42" s="5">
        <f t="shared" si="5"/>
        <v>0</v>
      </c>
      <c r="V42" s="5">
        <f t="shared" si="6"/>
        <v>29.590000000000032</v>
      </c>
      <c r="W42" s="5">
        <f t="shared" si="12"/>
        <v>0.69999999999999751</v>
      </c>
      <c r="X42" s="3">
        <f t="shared" si="20"/>
        <v>0.69999999999999751</v>
      </c>
      <c r="Y42" s="3">
        <f t="shared" si="21"/>
        <v>0</v>
      </c>
      <c r="Z42" s="3">
        <f t="shared" si="22"/>
        <v>0.69999999999999751</v>
      </c>
    </row>
    <row r="43" spans="1:26" x14ac:dyDescent="0.25">
      <c r="A43">
        <v>201805</v>
      </c>
      <c r="B43">
        <v>686</v>
      </c>
      <c r="C43" s="1">
        <v>0.7</v>
      </c>
      <c r="D43" s="1">
        <v>0</v>
      </c>
      <c r="E43" s="1">
        <v>0</v>
      </c>
      <c r="F43" s="1">
        <v>0</v>
      </c>
      <c r="G43" s="1">
        <v>0.7</v>
      </c>
      <c r="H43">
        <v>201805</v>
      </c>
      <c r="I43" s="5">
        <f t="shared" si="10"/>
        <v>29.590000000000032</v>
      </c>
      <c r="J43" s="9">
        <f t="shared" si="11"/>
        <v>-300.09999999999997</v>
      </c>
      <c r="K43" s="9">
        <f t="shared" si="13"/>
        <v>0</v>
      </c>
      <c r="L43" s="9">
        <f t="shared" si="14"/>
        <v>-300.09999999999997</v>
      </c>
      <c r="M43" s="5">
        <f t="shared" si="15"/>
        <v>329.69</v>
      </c>
      <c r="N43" s="5">
        <f t="shared" si="16"/>
        <v>0</v>
      </c>
      <c r="O43" s="5">
        <f t="shared" si="17"/>
        <v>329.69</v>
      </c>
      <c r="P43" s="5">
        <f t="shared" si="18"/>
        <v>0</v>
      </c>
      <c r="Q43" s="9">
        <f t="shared" si="2"/>
        <v>0</v>
      </c>
      <c r="R43" s="5">
        <f t="shared" si="3"/>
        <v>0</v>
      </c>
      <c r="S43" s="10">
        <f t="shared" si="19"/>
        <v>0</v>
      </c>
      <c r="T43" s="5">
        <f t="shared" si="4"/>
        <v>29.590000000000032</v>
      </c>
      <c r="U43" s="5">
        <f t="shared" si="5"/>
        <v>0</v>
      </c>
      <c r="V43" s="5">
        <f t="shared" si="6"/>
        <v>29.590000000000032</v>
      </c>
      <c r="W43" s="5">
        <f t="shared" si="12"/>
        <v>0.69999999999999751</v>
      </c>
      <c r="X43" s="3">
        <f t="shared" si="20"/>
        <v>0.69999999999999751</v>
      </c>
      <c r="Y43" s="3">
        <f t="shared" si="21"/>
        <v>0</v>
      </c>
      <c r="Z43" s="3">
        <f t="shared" si="22"/>
        <v>0.69999999999999751</v>
      </c>
    </row>
    <row r="44" spans="1:26" x14ac:dyDescent="0.25">
      <c r="A44">
        <v>201806</v>
      </c>
      <c r="B44">
        <v>686</v>
      </c>
      <c r="C44" s="1">
        <v>0.7</v>
      </c>
      <c r="D44" s="1">
        <v>0</v>
      </c>
      <c r="E44" s="1">
        <v>0</v>
      </c>
      <c r="F44" s="1">
        <v>0</v>
      </c>
      <c r="G44" s="1">
        <v>0.7</v>
      </c>
      <c r="H44">
        <v>201806</v>
      </c>
      <c r="I44" s="5">
        <f t="shared" si="10"/>
        <v>29.590000000000032</v>
      </c>
      <c r="J44" s="9">
        <f t="shared" si="11"/>
        <v>-300.09999999999997</v>
      </c>
      <c r="K44" s="9">
        <f t="shared" si="13"/>
        <v>0</v>
      </c>
      <c r="L44" s="9">
        <f t="shared" si="14"/>
        <v>-300.09999999999997</v>
      </c>
      <c r="M44" s="5">
        <f t="shared" si="15"/>
        <v>329.69</v>
      </c>
      <c r="N44" s="5">
        <f t="shared" si="16"/>
        <v>0</v>
      </c>
      <c r="O44" s="5">
        <f t="shared" si="17"/>
        <v>329.69</v>
      </c>
      <c r="P44" s="5">
        <f t="shared" si="18"/>
        <v>0</v>
      </c>
      <c r="Q44" s="9">
        <f t="shared" si="2"/>
        <v>0</v>
      </c>
      <c r="R44" s="5">
        <f t="shared" si="3"/>
        <v>0</v>
      </c>
      <c r="S44" s="10">
        <f t="shared" si="19"/>
        <v>0</v>
      </c>
      <c r="T44" s="5">
        <f t="shared" si="4"/>
        <v>29.590000000000032</v>
      </c>
      <c r="U44" s="5">
        <f t="shared" si="5"/>
        <v>0</v>
      </c>
      <c r="V44" s="5">
        <f t="shared" si="6"/>
        <v>29.590000000000032</v>
      </c>
      <c r="W44" s="5">
        <f t="shared" si="12"/>
        <v>0.69999999999999751</v>
      </c>
      <c r="X44" s="3">
        <f t="shared" si="20"/>
        <v>0.69999999999999751</v>
      </c>
      <c r="Y44" s="3">
        <f t="shared" si="21"/>
        <v>0</v>
      </c>
      <c r="Z44" s="3">
        <f t="shared" si="22"/>
        <v>0.69999999999999751</v>
      </c>
    </row>
    <row r="45" spans="1:26" x14ac:dyDescent="0.25">
      <c r="A45">
        <v>201807</v>
      </c>
      <c r="B45">
        <v>686</v>
      </c>
      <c r="C45" s="1">
        <v>0.7</v>
      </c>
      <c r="D45" s="1">
        <v>0</v>
      </c>
      <c r="E45" s="1">
        <v>0</v>
      </c>
      <c r="F45" s="1">
        <v>0</v>
      </c>
      <c r="G45" s="1">
        <v>0.7</v>
      </c>
      <c r="H45">
        <v>201807</v>
      </c>
      <c r="I45" s="5">
        <f t="shared" si="10"/>
        <v>29.590000000000032</v>
      </c>
      <c r="J45" s="9">
        <f t="shared" si="11"/>
        <v>-300.09999999999997</v>
      </c>
      <c r="K45" s="9">
        <f t="shared" si="13"/>
        <v>0</v>
      </c>
      <c r="L45" s="9">
        <f t="shared" si="14"/>
        <v>-300.09999999999997</v>
      </c>
      <c r="M45" s="5">
        <f t="shared" si="15"/>
        <v>329.69</v>
      </c>
      <c r="N45" s="5">
        <f t="shared" si="16"/>
        <v>0</v>
      </c>
      <c r="O45" s="5">
        <f t="shared" si="17"/>
        <v>329.69</v>
      </c>
      <c r="P45" s="5">
        <f t="shared" si="18"/>
        <v>0</v>
      </c>
      <c r="Q45" s="9">
        <f t="shared" si="2"/>
        <v>0</v>
      </c>
      <c r="R45" s="5">
        <f t="shared" si="3"/>
        <v>0</v>
      </c>
      <c r="S45" s="10">
        <f t="shared" si="19"/>
        <v>0</v>
      </c>
      <c r="T45" s="5">
        <f t="shared" si="4"/>
        <v>29.590000000000032</v>
      </c>
      <c r="U45" s="5">
        <f t="shared" si="5"/>
        <v>0</v>
      </c>
      <c r="V45" s="5">
        <f t="shared" si="6"/>
        <v>29.590000000000032</v>
      </c>
      <c r="W45" s="5">
        <f t="shared" si="12"/>
        <v>0.69999999999999751</v>
      </c>
      <c r="X45" s="3">
        <f t="shared" si="20"/>
        <v>0.69999999999999751</v>
      </c>
      <c r="Y45" s="3">
        <f t="shared" si="21"/>
        <v>0</v>
      </c>
      <c r="Z45" s="3">
        <f t="shared" si="22"/>
        <v>0.69999999999999751</v>
      </c>
    </row>
    <row r="46" spans="1:26" x14ac:dyDescent="0.25">
      <c r="A46">
        <v>201808</v>
      </c>
      <c r="B46">
        <v>686</v>
      </c>
      <c r="C46" s="1">
        <v>0.7</v>
      </c>
      <c r="D46" s="1">
        <v>0</v>
      </c>
      <c r="E46" s="1">
        <v>0</v>
      </c>
      <c r="F46" s="1">
        <v>0</v>
      </c>
      <c r="G46" s="1">
        <v>0.7</v>
      </c>
      <c r="H46">
        <v>201808</v>
      </c>
      <c r="I46" s="5">
        <f t="shared" si="10"/>
        <v>29.590000000000032</v>
      </c>
      <c r="J46" s="9">
        <f t="shared" si="11"/>
        <v>-300.09999999999997</v>
      </c>
      <c r="K46" s="9">
        <f t="shared" si="13"/>
        <v>0</v>
      </c>
      <c r="L46" s="9">
        <f t="shared" si="14"/>
        <v>-300.09999999999997</v>
      </c>
      <c r="M46" s="5">
        <f t="shared" si="15"/>
        <v>329.69</v>
      </c>
      <c r="N46" s="5">
        <f t="shared" si="16"/>
        <v>0</v>
      </c>
      <c r="O46" s="5">
        <f t="shared" si="17"/>
        <v>329.69</v>
      </c>
      <c r="P46" s="5">
        <f t="shared" si="18"/>
        <v>0</v>
      </c>
      <c r="Q46" s="9">
        <f t="shared" si="2"/>
        <v>0</v>
      </c>
      <c r="R46" s="5">
        <f t="shared" si="3"/>
        <v>0</v>
      </c>
      <c r="S46" s="10">
        <f t="shared" si="19"/>
        <v>0</v>
      </c>
      <c r="T46" s="5">
        <f t="shared" si="4"/>
        <v>29.590000000000032</v>
      </c>
      <c r="U46" s="5">
        <f t="shared" si="5"/>
        <v>0</v>
      </c>
      <c r="V46" s="5">
        <f t="shared" si="6"/>
        <v>29.590000000000032</v>
      </c>
      <c r="W46" s="5">
        <f t="shared" si="12"/>
        <v>0.69999999999999751</v>
      </c>
      <c r="X46" s="3">
        <f t="shared" si="20"/>
        <v>0.69999999999999751</v>
      </c>
      <c r="Y46" s="3">
        <f t="shared" si="21"/>
        <v>0</v>
      </c>
      <c r="Z46" s="3">
        <f t="shared" si="22"/>
        <v>0.69999999999999751</v>
      </c>
    </row>
    <row r="47" spans="1:26" x14ac:dyDescent="0.25">
      <c r="A47">
        <v>201809</v>
      </c>
      <c r="B47">
        <v>686</v>
      </c>
      <c r="C47" s="1">
        <v>0.7</v>
      </c>
      <c r="D47" s="1">
        <v>0</v>
      </c>
      <c r="E47" s="1">
        <v>0</v>
      </c>
      <c r="F47" s="1">
        <v>2.41</v>
      </c>
      <c r="G47" s="1">
        <v>3.11</v>
      </c>
      <c r="H47">
        <v>201809</v>
      </c>
      <c r="I47" s="5">
        <f t="shared" si="10"/>
        <v>29.590000000000032</v>
      </c>
      <c r="J47" s="9">
        <f t="shared" si="11"/>
        <v>-300.09999999999997</v>
      </c>
      <c r="K47" s="9">
        <f t="shared" si="13"/>
        <v>0</v>
      </c>
      <c r="L47" s="9">
        <f t="shared" si="14"/>
        <v>-300.09999999999997</v>
      </c>
      <c r="M47" s="5">
        <f t="shared" si="15"/>
        <v>329.69</v>
      </c>
      <c r="N47" s="5">
        <f t="shared" si="16"/>
        <v>0</v>
      </c>
      <c r="O47" s="5">
        <f t="shared" si="17"/>
        <v>329.69</v>
      </c>
      <c r="P47" s="5">
        <f t="shared" si="18"/>
        <v>0</v>
      </c>
      <c r="Q47" s="9">
        <f t="shared" si="2"/>
        <v>0</v>
      </c>
      <c r="R47" s="5">
        <f t="shared" si="3"/>
        <v>2.41</v>
      </c>
      <c r="S47" s="10">
        <f t="shared" si="19"/>
        <v>2.41</v>
      </c>
      <c r="T47" s="5">
        <f t="shared" si="4"/>
        <v>29.590000000000032</v>
      </c>
      <c r="U47" s="5">
        <f t="shared" si="5"/>
        <v>2.41</v>
      </c>
      <c r="V47" s="5">
        <f t="shared" si="6"/>
        <v>32.000000000000028</v>
      </c>
      <c r="W47" s="5">
        <f t="shared" si="12"/>
        <v>3.1099999999999977</v>
      </c>
      <c r="X47" s="3">
        <f>IF(AND((S47-W47)&gt;0,W47&gt;0),W47,W47-S47)</f>
        <v>0.69999999999999751</v>
      </c>
      <c r="Y47" s="3">
        <f t="shared" ref="Y47:Y50" si="23">IF(AND((S47-W47)&gt;0,W47&gt;0),W47,S47)</f>
        <v>2.41</v>
      </c>
      <c r="Z47" s="3">
        <f t="shared" si="9"/>
        <v>3.1099999999999977</v>
      </c>
    </row>
    <row r="48" spans="1:26" x14ac:dyDescent="0.25">
      <c r="A48">
        <v>201810</v>
      </c>
      <c r="B48">
        <v>686</v>
      </c>
      <c r="C48" s="1">
        <v>3.11</v>
      </c>
      <c r="D48" s="1">
        <v>0</v>
      </c>
      <c r="E48" s="1">
        <v>0</v>
      </c>
      <c r="F48" s="1">
        <v>0</v>
      </c>
      <c r="G48" s="1">
        <v>3.11</v>
      </c>
      <c r="H48">
        <v>201810</v>
      </c>
      <c r="I48" s="5">
        <f t="shared" si="10"/>
        <v>32.000000000000028</v>
      </c>
      <c r="J48" s="9">
        <f t="shared" si="11"/>
        <v>-300.09999999999997</v>
      </c>
      <c r="K48" s="9">
        <f t="shared" si="13"/>
        <v>0</v>
      </c>
      <c r="L48" s="9">
        <f t="shared" si="14"/>
        <v>-300.09999999999997</v>
      </c>
      <c r="M48" s="5">
        <f t="shared" si="15"/>
        <v>329.69</v>
      </c>
      <c r="N48" s="5">
        <f t="shared" si="16"/>
        <v>0</v>
      </c>
      <c r="O48" s="5">
        <f t="shared" si="17"/>
        <v>329.69</v>
      </c>
      <c r="P48" s="5">
        <f t="shared" si="18"/>
        <v>2.41</v>
      </c>
      <c r="Q48" s="9">
        <f t="shared" si="2"/>
        <v>0</v>
      </c>
      <c r="R48" s="5">
        <f t="shared" si="3"/>
        <v>0</v>
      </c>
      <c r="S48" s="10">
        <f t="shared" si="19"/>
        <v>2.41</v>
      </c>
      <c r="T48" s="5">
        <f t="shared" si="4"/>
        <v>32.000000000000028</v>
      </c>
      <c r="U48" s="5">
        <f t="shared" si="5"/>
        <v>0</v>
      </c>
      <c r="V48" s="5">
        <f t="shared" si="6"/>
        <v>32.000000000000028</v>
      </c>
      <c r="W48" s="5">
        <f t="shared" si="12"/>
        <v>3.1099999999999977</v>
      </c>
      <c r="X48" s="3">
        <f t="shared" ref="X48:X50" si="24">IF(AND((S48-W48)&gt;0,W48&gt;0),W48,W48-S48)</f>
        <v>0.69999999999999751</v>
      </c>
      <c r="Y48" s="3">
        <f t="shared" si="23"/>
        <v>2.41</v>
      </c>
      <c r="Z48" s="3">
        <f t="shared" si="9"/>
        <v>3.1099999999999977</v>
      </c>
    </row>
    <row r="49" spans="1:26" x14ac:dyDescent="0.25">
      <c r="A49">
        <v>201811</v>
      </c>
      <c r="B49">
        <v>686</v>
      </c>
      <c r="C49" s="1">
        <v>3.11</v>
      </c>
      <c r="D49" s="1">
        <v>-16.920000000000002</v>
      </c>
      <c r="E49" s="1">
        <v>14</v>
      </c>
      <c r="F49" s="1">
        <v>0</v>
      </c>
      <c r="G49" s="1">
        <v>0.19</v>
      </c>
      <c r="H49">
        <v>201811</v>
      </c>
      <c r="I49" s="5">
        <f t="shared" si="10"/>
        <v>32.000000000000028</v>
      </c>
      <c r="J49" s="9">
        <f t="shared" si="11"/>
        <v>-300.09999999999997</v>
      </c>
      <c r="K49" s="9">
        <f t="shared" si="13"/>
        <v>-16.920000000000002</v>
      </c>
      <c r="L49" s="9">
        <f t="shared" si="14"/>
        <v>-317.02</v>
      </c>
      <c r="M49" s="5">
        <f t="shared" si="15"/>
        <v>329.69</v>
      </c>
      <c r="N49" s="5">
        <f t="shared" si="16"/>
        <v>14</v>
      </c>
      <c r="O49" s="5">
        <f t="shared" si="17"/>
        <v>343.69</v>
      </c>
      <c r="P49" s="5">
        <f t="shared" si="18"/>
        <v>2.41</v>
      </c>
      <c r="Q49" s="9">
        <f t="shared" si="2"/>
        <v>-16.920000000000002</v>
      </c>
      <c r="R49" s="5">
        <f t="shared" si="3"/>
        <v>0</v>
      </c>
      <c r="S49" s="10">
        <f t="shared" si="19"/>
        <v>0</v>
      </c>
      <c r="T49" s="5">
        <f t="shared" si="4"/>
        <v>32.000000000000028</v>
      </c>
      <c r="U49" s="5">
        <f t="shared" si="5"/>
        <v>-2.9200000000000017</v>
      </c>
      <c r="V49" s="5">
        <f t="shared" si="6"/>
        <v>26.670000000000016</v>
      </c>
      <c r="W49" s="5">
        <f t="shared" si="12"/>
        <v>0.18999999999999595</v>
      </c>
      <c r="X49" s="3">
        <f t="shared" si="24"/>
        <v>0.18999999999999595</v>
      </c>
      <c r="Y49" s="3">
        <f t="shared" si="23"/>
        <v>0</v>
      </c>
      <c r="Z49" s="3">
        <f t="shared" si="9"/>
        <v>0.18999999999999595</v>
      </c>
    </row>
    <row r="50" spans="1:26" x14ac:dyDescent="0.25">
      <c r="A50">
        <v>201812</v>
      </c>
      <c r="B50">
        <v>686</v>
      </c>
      <c r="C50" s="1">
        <v>0.19</v>
      </c>
      <c r="D50" s="1">
        <v>0</v>
      </c>
      <c r="E50" s="1">
        <v>0</v>
      </c>
      <c r="F50" s="1">
        <v>0</v>
      </c>
      <c r="G50" s="1">
        <v>0.19</v>
      </c>
      <c r="H50">
        <v>201812</v>
      </c>
      <c r="I50" s="5">
        <f t="shared" si="10"/>
        <v>26.670000000000016</v>
      </c>
      <c r="J50" s="9">
        <f t="shared" si="11"/>
        <v>-317.02</v>
      </c>
      <c r="K50" s="9">
        <f t="shared" si="13"/>
        <v>0</v>
      </c>
      <c r="L50" s="9">
        <f t="shared" si="14"/>
        <v>-317.02</v>
      </c>
      <c r="M50" s="5">
        <f t="shared" si="15"/>
        <v>343.69</v>
      </c>
      <c r="N50" s="5">
        <f t="shared" si="16"/>
        <v>0</v>
      </c>
      <c r="O50" s="5">
        <f t="shared" si="17"/>
        <v>343.69</v>
      </c>
      <c r="P50" s="5">
        <f t="shared" si="18"/>
        <v>0</v>
      </c>
      <c r="Q50" s="9">
        <f t="shared" si="2"/>
        <v>0</v>
      </c>
      <c r="R50" s="5">
        <f t="shared" si="3"/>
        <v>0</v>
      </c>
      <c r="S50" s="10">
        <f t="shared" si="19"/>
        <v>0</v>
      </c>
      <c r="T50" s="5">
        <f t="shared" si="4"/>
        <v>26.670000000000016</v>
      </c>
      <c r="U50" s="5">
        <f t="shared" si="5"/>
        <v>0</v>
      </c>
      <c r="V50" s="5">
        <f t="shared" si="6"/>
        <v>26.670000000000016</v>
      </c>
      <c r="W50" s="5">
        <f t="shared" si="12"/>
        <v>0.18999999999999595</v>
      </c>
      <c r="X50" s="3">
        <f t="shared" si="24"/>
        <v>0.18999999999999595</v>
      </c>
      <c r="Y50" s="3">
        <f t="shared" si="23"/>
        <v>0</v>
      </c>
      <c r="Z50" s="3">
        <f t="shared" si="9"/>
        <v>0.18999999999999595</v>
      </c>
    </row>
  </sheetData>
  <mergeCells count="5">
    <mergeCell ref="X1:Z1"/>
    <mergeCell ref="P1:S1"/>
    <mergeCell ref="J1:L1"/>
    <mergeCell ref="M1:O1"/>
    <mergeCell ref="T1:V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6CA02-A117-449A-AC6F-3645D99116D5}">
  <sheetPr>
    <tabColor rgb="FFFFC000"/>
  </sheetPr>
  <dimension ref="A1:Z9"/>
  <sheetViews>
    <sheetView tabSelected="1" topLeftCell="D1" zoomScale="85" zoomScaleNormal="85" workbookViewId="0">
      <pane ySplit="2" topLeftCell="A3" activePane="bottomLeft" state="frozen"/>
      <selection pane="bottomLeft" activeCell="W18" sqref="W18"/>
    </sheetView>
  </sheetViews>
  <sheetFormatPr defaultRowHeight="15" x14ac:dyDescent="0.25"/>
  <cols>
    <col min="1" max="1" width="12" bestFit="1" customWidth="1"/>
    <col min="2" max="2" width="8.7109375" bestFit="1" customWidth="1"/>
    <col min="3" max="3" width="20" bestFit="1" customWidth="1"/>
    <col min="4" max="4" width="8.42578125" bestFit="1" customWidth="1"/>
    <col min="5" max="5" width="9.7109375" bestFit="1" customWidth="1"/>
    <col min="6" max="6" width="10.5703125" bestFit="1" customWidth="1"/>
    <col min="7" max="7" width="19.42578125" bestFit="1" customWidth="1"/>
    <col min="8" max="8" width="19.42578125" customWidth="1"/>
    <col min="9" max="9" width="16.7109375" style="1" customWidth="1"/>
    <col min="10" max="12" width="13.140625" style="1" customWidth="1"/>
    <col min="13" max="16" width="9.140625" style="1"/>
    <col min="17" max="17" width="18.28515625" style="1" bestFit="1" customWidth="1"/>
    <col min="18" max="20" width="9.140625" style="1"/>
    <col min="21" max="21" width="7.42578125" style="1" bestFit="1" customWidth="1"/>
    <col min="22" max="22" width="11.42578125" style="1" bestFit="1" customWidth="1"/>
    <col min="23" max="23" width="22" bestFit="1" customWidth="1"/>
    <col min="24" max="24" width="9.7109375" bestFit="1" customWidth="1"/>
  </cols>
  <sheetData>
    <row r="1" spans="1:26" x14ac:dyDescent="0.25">
      <c r="I1" s="7" t="str">
        <f>"Customernr. "&amp;B3</f>
        <v>Customernr. 699</v>
      </c>
      <c r="J1" s="26" t="s">
        <v>12</v>
      </c>
      <c r="K1" s="26"/>
      <c r="L1" s="26"/>
      <c r="M1" s="22" t="s">
        <v>9</v>
      </c>
      <c r="N1" s="22"/>
      <c r="O1" s="22"/>
      <c r="P1" s="23" t="s">
        <v>10</v>
      </c>
      <c r="Q1" s="24"/>
      <c r="R1" s="24"/>
      <c r="S1" s="25"/>
      <c r="T1" s="23" t="s">
        <v>18</v>
      </c>
      <c r="U1" s="24"/>
      <c r="V1" s="25"/>
      <c r="W1" s="8" t="s">
        <v>17</v>
      </c>
      <c r="X1" s="15" t="s">
        <v>16</v>
      </c>
      <c r="Y1" s="16"/>
      <c r="Z1" s="17"/>
    </row>
    <row r="2" spans="1:2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s="7" t="s">
        <v>11</v>
      </c>
      <c r="J2" s="9" t="s">
        <v>14</v>
      </c>
      <c r="K2" s="9" t="s">
        <v>7</v>
      </c>
      <c r="L2" s="9" t="s">
        <v>15</v>
      </c>
      <c r="M2" s="5" t="s">
        <v>14</v>
      </c>
      <c r="N2" s="5" t="s">
        <v>7</v>
      </c>
      <c r="O2" s="5" t="s">
        <v>15</v>
      </c>
      <c r="P2" s="5" t="s">
        <v>14</v>
      </c>
      <c r="Q2" s="9" t="s">
        <v>19</v>
      </c>
      <c r="R2" s="5" t="s">
        <v>7</v>
      </c>
      <c r="S2" s="11" t="s">
        <v>15</v>
      </c>
      <c r="T2" s="5" t="s">
        <v>14</v>
      </c>
      <c r="U2" s="5" t="s">
        <v>7</v>
      </c>
      <c r="V2" s="5" t="s">
        <v>15</v>
      </c>
      <c r="W2" s="5" t="s">
        <v>8</v>
      </c>
      <c r="X2" s="2" t="s">
        <v>9</v>
      </c>
      <c r="Y2" s="2" t="s">
        <v>10</v>
      </c>
      <c r="Z2" s="2" t="s">
        <v>21</v>
      </c>
    </row>
    <row r="3" spans="1:26" x14ac:dyDescent="0.25">
      <c r="A3">
        <v>201806</v>
      </c>
      <c r="B3">
        <v>699</v>
      </c>
      <c r="C3">
        <v>-1.05</v>
      </c>
      <c r="D3">
        <v>0</v>
      </c>
      <c r="E3">
        <v>0</v>
      </c>
      <c r="F3">
        <v>0</v>
      </c>
      <c r="G3">
        <v>-1.05</v>
      </c>
      <c r="H3">
        <v>201806</v>
      </c>
      <c r="I3" s="5"/>
      <c r="J3" s="9"/>
      <c r="K3" s="9"/>
      <c r="L3" s="9"/>
      <c r="M3" s="5"/>
      <c r="N3" s="5"/>
      <c r="O3" s="5"/>
      <c r="P3" s="5"/>
      <c r="Q3" s="9"/>
      <c r="R3" s="5"/>
      <c r="S3" s="11">
        <f t="shared" ref="S3:S9" si="0">IF(SUM(P3:R3)&lt;0,0,SUM(P3:R3))</f>
        <v>0</v>
      </c>
      <c r="T3" s="5"/>
      <c r="U3" s="5"/>
      <c r="W3" s="5">
        <f>G3</f>
        <v>-1.05</v>
      </c>
      <c r="X3" s="3">
        <f>IF(AND((S3-W3)&gt;0,W3&gt;0),0,W3)</f>
        <v>-1.05</v>
      </c>
      <c r="Y3" s="3">
        <f t="shared" ref="Y3" si="1">IF(AND((S3-W3)&gt;0,W3&gt;0),W3,0)</f>
        <v>0</v>
      </c>
      <c r="Z3" s="3">
        <f>SUM(X3:Y3)</f>
        <v>-1.05</v>
      </c>
    </row>
    <row r="4" spans="1:26" x14ac:dyDescent="0.25">
      <c r="A4">
        <v>201807</v>
      </c>
      <c r="B4">
        <v>699</v>
      </c>
      <c r="C4">
        <v>-1.05</v>
      </c>
      <c r="D4">
        <v>0</v>
      </c>
      <c r="E4">
        <v>0</v>
      </c>
      <c r="F4">
        <v>3.63</v>
      </c>
      <c r="G4">
        <v>2.58</v>
      </c>
      <c r="H4">
        <v>201807</v>
      </c>
      <c r="I4" s="5">
        <f>W3</f>
        <v>-1.05</v>
      </c>
      <c r="J4" s="9">
        <f>L3</f>
        <v>0</v>
      </c>
      <c r="K4" s="9">
        <f>D4</f>
        <v>0</v>
      </c>
      <c r="L4" s="9">
        <f>SUM(J4:K4)</f>
        <v>0</v>
      </c>
      <c r="M4" s="6">
        <f>O3</f>
        <v>0</v>
      </c>
      <c r="N4" s="6">
        <f>E4</f>
        <v>0</v>
      </c>
      <c r="O4" s="6">
        <f>SUM(M4:N4)</f>
        <v>0</v>
      </c>
      <c r="P4" s="6">
        <f t="shared" ref="P4:P9" si="2">S3</f>
        <v>0</v>
      </c>
      <c r="Q4" s="9">
        <f>IF(K4&lt;0,K4,0)</f>
        <v>0</v>
      </c>
      <c r="R4" s="5">
        <f t="shared" ref="R4:R9" si="3">F4</f>
        <v>3.63</v>
      </c>
      <c r="S4" s="11">
        <f t="shared" si="0"/>
        <v>3.63</v>
      </c>
      <c r="T4" s="5">
        <f t="shared" ref="T4:T9" si="4">J4+M4+P4</f>
        <v>0</v>
      </c>
      <c r="U4" s="5">
        <f t="shared" ref="U4:V9" si="5">SUM(K4,N4,R4)</f>
        <v>3.63</v>
      </c>
      <c r="V4" s="5">
        <f t="shared" si="5"/>
        <v>3.63</v>
      </c>
      <c r="W4" s="5">
        <f>W3+U4</f>
        <v>2.58</v>
      </c>
      <c r="X4" s="3">
        <f t="shared" ref="X4:X9" si="6">IF(AND((S4-W4)&gt;0,W4&gt;0),0,W4)</f>
        <v>0</v>
      </c>
      <c r="Y4" s="3">
        <f t="shared" ref="Y4:Y9" si="7">IF(AND((S4-W4)&gt;0,W4&gt;0),W4,0)</f>
        <v>2.58</v>
      </c>
      <c r="Z4" s="3">
        <f t="shared" ref="Z4:Z9" si="8">SUM(X4:Y4)</f>
        <v>2.58</v>
      </c>
    </row>
    <row r="5" spans="1:26" x14ac:dyDescent="0.25">
      <c r="A5">
        <v>201808</v>
      </c>
      <c r="B5">
        <v>699</v>
      </c>
      <c r="C5">
        <v>2.58</v>
      </c>
      <c r="D5">
        <v>-3.62</v>
      </c>
      <c r="E5">
        <v>0</v>
      </c>
      <c r="F5">
        <v>2.41</v>
      </c>
      <c r="G5">
        <v>1.37</v>
      </c>
      <c r="H5">
        <v>201808</v>
      </c>
      <c r="I5" s="5">
        <f>V4</f>
        <v>3.63</v>
      </c>
      <c r="J5" s="9">
        <f t="shared" ref="J5:J9" si="9">L4</f>
        <v>0</v>
      </c>
      <c r="K5" s="9">
        <f>D5</f>
        <v>-3.62</v>
      </c>
      <c r="L5" s="9">
        <f>SUM(J5:K5)</f>
        <v>-3.62</v>
      </c>
      <c r="M5" s="5">
        <f>O4</f>
        <v>0</v>
      </c>
      <c r="N5" s="5">
        <f>E5</f>
        <v>0</v>
      </c>
      <c r="O5" s="5">
        <f>SUM(M5:N5)</f>
        <v>0</v>
      </c>
      <c r="P5" s="5">
        <f t="shared" si="2"/>
        <v>3.63</v>
      </c>
      <c r="Q5" s="9">
        <f t="shared" ref="Q5:Q9" si="10">IF(K5&lt;0,K5,0)</f>
        <v>-3.62</v>
      </c>
      <c r="R5" s="5">
        <f t="shared" si="3"/>
        <v>2.41</v>
      </c>
      <c r="S5" s="11">
        <f t="shared" si="0"/>
        <v>2.42</v>
      </c>
      <c r="T5" s="5">
        <f t="shared" si="4"/>
        <v>3.63</v>
      </c>
      <c r="U5" s="5">
        <f t="shared" si="5"/>
        <v>-1.21</v>
      </c>
      <c r="V5" s="5">
        <f t="shared" si="5"/>
        <v>-1.2000000000000002</v>
      </c>
      <c r="W5" s="5">
        <f t="shared" ref="W5:W9" si="11">W4+U5</f>
        <v>1.37</v>
      </c>
      <c r="X5" s="3">
        <f t="shared" si="6"/>
        <v>0</v>
      </c>
      <c r="Y5" s="3">
        <f t="shared" si="7"/>
        <v>1.37</v>
      </c>
      <c r="Z5" s="3">
        <f t="shared" si="8"/>
        <v>1.37</v>
      </c>
    </row>
    <row r="6" spans="1:26" x14ac:dyDescent="0.25">
      <c r="A6">
        <v>201809</v>
      </c>
      <c r="B6">
        <v>699</v>
      </c>
      <c r="C6">
        <v>1.37</v>
      </c>
      <c r="D6">
        <v>-2.12</v>
      </c>
      <c r="E6">
        <v>0</v>
      </c>
      <c r="F6">
        <v>0</v>
      </c>
      <c r="G6">
        <v>-0.75</v>
      </c>
      <c r="H6">
        <v>201809</v>
      </c>
      <c r="I6" s="5">
        <f>V5</f>
        <v>-1.2000000000000002</v>
      </c>
      <c r="J6" s="9">
        <f t="shared" si="9"/>
        <v>-3.62</v>
      </c>
      <c r="K6" s="9">
        <f t="shared" ref="K6:K9" si="12">D6</f>
        <v>-2.12</v>
      </c>
      <c r="L6" s="9">
        <f t="shared" ref="L6:L9" si="13">SUM(J6:K6)</f>
        <v>-5.74</v>
      </c>
      <c r="M6" s="5">
        <f t="shared" ref="M6:M9" si="14">O5</f>
        <v>0</v>
      </c>
      <c r="N6" s="5">
        <f t="shared" ref="N6:N9" si="15">E6</f>
        <v>0</v>
      </c>
      <c r="O6" s="5">
        <f t="shared" ref="O6:O9" si="16">SUM(M6:N6)</f>
        <v>0</v>
      </c>
      <c r="P6" s="5">
        <f t="shared" si="2"/>
        <v>2.42</v>
      </c>
      <c r="Q6" s="9">
        <f t="shared" si="10"/>
        <v>-2.12</v>
      </c>
      <c r="R6" s="5">
        <f t="shared" si="3"/>
        <v>0</v>
      </c>
      <c r="S6" s="11">
        <f t="shared" si="0"/>
        <v>0.29999999999999982</v>
      </c>
      <c r="T6" s="5">
        <f t="shared" si="4"/>
        <v>-1.2000000000000002</v>
      </c>
      <c r="U6" s="5">
        <f t="shared" si="5"/>
        <v>-2.12</v>
      </c>
      <c r="V6" s="5">
        <f t="shared" si="5"/>
        <v>-5.44</v>
      </c>
      <c r="W6" s="5">
        <f t="shared" si="11"/>
        <v>-0.75</v>
      </c>
      <c r="X6" s="3">
        <f t="shared" si="6"/>
        <v>-0.75</v>
      </c>
      <c r="Y6" s="3">
        <f t="shared" si="7"/>
        <v>0</v>
      </c>
      <c r="Z6" s="3">
        <f t="shared" si="8"/>
        <v>-0.75</v>
      </c>
    </row>
    <row r="7" spans="1:26" x14ac:dyDescent="0.25">
      <c r="A7">
        <v>201810</v>
      </c>
      <c r="B7">
        <v>699</v>
      </c>
      <c r="C7">
        <v>-0.75</v>
      </c>
      <c r="D7">
        <v>0</v>
      </c>
      <c r="E7">
        <v>0</v>
      </c>
      <c r="F7">
        <v>0</v>
      </c>
      <c r="G7">
        <v>-0.75</v>
      </c>
      <c r="H7">
        <v>201810</v>
      </c>
      <c r="I7" s="5">
        <f>V6</f>
        <v>-5.44</v>
      </c>
      <c r="J7" s="9">
        <f t="shared" si="9"/>
        <v>-5.74</v>
      </c>
      <c r="K7" s="9">
        <f t="shared" si="12"/>
        <v>0</v>
      </c>
      <c r="L7" s="9">
        <f t="shared" si="13"/>
        <v>-5.74</v>
      </c>
      <c r="M7" s="5">
        <f t="shared" si="14"/>
        <v>0</v>
      </c>
      <c r="N7" s="5">
        <f t="shared" si="15"/>
        <v>0</v>
      </c>
      <c r="O7" s="5">
        <f t="shared" si="16"/>
        <v>0</v>
      </c>
      <c r="P7" s="5">
        <f t="shared" si="2"/>
        <v>0.29999999999999982</v>
      </c>
      <c r="Q7" s="9">
        <f t="shared" si="10"/>
        <v>0</v>
      </c>
      <c r="R7" s="5">
        <f t="shared" si="3"/>
        <v>0</v>
      </c>
      <c r="S7" s="11">
        <f t="shared" si="0"/>
        <v>0.29999999999999982</v>
      </c>
      <c r="T7" s="5">
        <f t="shared" si="4"/>
        <v>-5.44</v>
      </c>
      <c r="U7" s="5">
        <f t="shared" si="5"/>
        <v>0</v>
      </c>
      <c r="V7" s="5">
        <f t="shared" si="5"/>
        <v>-5.44</v>
      </c>
      <c r="W7" s="5">
        <f t="shared" si="11"/>
        <v>-0.75</v>
      </c>
      <c r="X7" s="3">
        <f t="shared" si="6"/>
        <v>-0.75</v>
      </c>
      <c r="Y7" s="3">
        <f t="shared" si="7"/>
        <v>0</v>
      </c>
      <c r="Z7" s="3">
        <f t="shared" si="8"/>
        <v>-0.75</v>
      </c>
    </row>
    <row r="8" spans="1:26" x14ac:dyDescent="0.25">
      <c r="A8">
        <v>201811</v>
      </c>
      <c r="B8">
        <v>699</v>
      </c>
      <c r="C8">
        <v>-0.75</v>
      </c>
      <c r="D8">
        <v>0</v>
      </c>
      <c r="E8">
        <v>0</v>
      </c>
      <c r="F8">
        <v>0</v>
      </c>
      <c r="G8">
        <v>-0.75</v>
      </c>
      <c r="H8">
        <v>201811</v>
      </c>
      <c r="I8" s="5">
        <f>V7</f>
        <v>-5.44</v>
      </c>
      <c r="J8" s="9">
        <f t="shared" si="9"/>
        <v>-5.74</v>
      </c>
      <c r="K8" s="9">
        <f t="shared" si="12"/>
        <v>0</v>
      </c>
      <c r="L8" s="9">
        <f t="shared" si="13"/>
        <v>-5.74</v>
      </c>
      <c r="M8" s="5">
        <f t="shared" si="14"/>
        <v>0</v>
      </c>
      <c r="N8" s="5">
        <f t="shared" si="15"/>
        <v>0</v>
      </c>
      <c r="O8" s="5">
        <f t="shared" si="16"/>
        <v>0</v>
      </c>
      <c r="P8" s="5">
        <f t="shared" si="2"/>
        <v>0.29999999999999982</v>
      </c>
      <c r="Q8" s="9">
        <f t="shared" si="10"/>
        <v>0</v>
      </c>
      <c r="R8" s="5">
        <f t="shared" si="3"/>
        <v>0</v>
      </c>
      <c r="S8" s="11">
        <f t="shared" si="0"/>
        <v>0.29999999999999982</v>
      </c>
      <c r="T8" s="5">
        <f t="shared" si="4"/>
        <v>-5.44</v>
      </c>
      <c r="U8" s="5">
        <f t="shared" si="5"/>
        <v>0</v>
      </c>
      <c r="V8" s="5">
        <f t="shared" si="5"/>
        <v>-5.44</v>
      </c>
      <c r="W8" s="5">
        <f t="shared" si="11"/>
        <v>-0.75</v>
      </c>
      <c r="X8" s="3">
        <f t="shared" si="6"/>
        <v>-0.75</v>
      </c>
      <c r="Y8" s="3">
        <f t="shared" si="7"/>
        <v>0</v>
      </c>
      <c r="Z8" s="3">
        <f t="shared" si="8"/>
        <v>-0.75</v>
      </c>
    </row>
    <row r="9" spans="1:26" x14ac:dyDescent="0.25">
      <c r="A9">
        <v>201812</v>
      </c>
      <c r="B9">
        <v>699</v>
      </c>
      <c r="C9">
        <v>-0.75</v>
      </c>
      <c r="D9">
        <v>0</v>
      </c>
      <c r="E9">
        <v>0</v>
      </c>
      <c r="F9">
        <v>0</v>
      </c>
      <c r="G9">
        <v>-0.75</v>
      </c>
      <c r="H9">
        <v>201812</v>
      </c>
      <c r="I9" s="5">
        <f>V8</f>
        <v>-5.44</v>
      </c>
      <c r="J9" s="9">
        <f t="shared" si="9"/>
        <v>-5.74</v>
      </c>
      <c r="K9" s="9">
        <f t="shared" si="12"/>
        <v>0</v>
      </c>
      <c r="L9" s="9">
        <f t="shared" si="13"/>
        <v>-5.74</v>
      </c>
      <c r="M9" s="5">
        <f t="shared" si="14"/>
        <v>0</v>
      </c>
      <c r="N9" s="5">
        <f t="shared" si="15"/>
        <v>0</v>
      </c>
      <c r="O9" s="5">
        <f t="shared" si="16"/>
        <v>0</v>
      </c>
      <c r="P9" s="5">
        <f t="shared" si="2"/>
        <v>0.29999999999999982</v>
      </c>
      <c r="Q9" s="9">
        <f t="shared" si="10"/>
        <v>0</v>
      </c>
      <c r="R9" s="5">
        <f t="shared" si="3"/>
        <v>0</v>
      </c>
      <c r="S9" s="11">
        <f t="shared" si="0"/>
        <v>0.29999999999999982</v>
      </c>
      <c r="T9" s="5">
        <f t="shared" si="4"/>
        <v>-5.44</v>
      </c>
      <c r="U9" s="5">
        <f t="shared" si="5"/>
        <v>0</v>
      </c>
      <c r="V9" s="5">
        <f t="shared" si="5"/>
        <v>-5.44</v>
      </c>
      <c r="W9" s="5">
        <f t="shared" si="11"/>
        <v>-0.75</v>
      </c>
      <c r="X9" s="3">
        <f t="shared" si="6"/>
        <v>-0.75</v>
      </c>
      <c r="Y9" s="3">
        <f t="shared" si="7"/>
        <v>0</v>
      </c>
      <c r="Z9" s="3">
        <f t="shared" si="8"/>
        <v>-0.75</v>
      </c>
    </row>
  </sheetData>
  <mergeCells count="5">
    <mergeCell ref="T1:V1"/>
    <mergeCell ref="J1:L1"/>
    <mergeCell ref="M1:O1"/>
    <mergeCell ref="P1:S1"/>
    <mergeCell ref="X1:Z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DummyData</vt:lpstr>
      <vt:lpstr>#96</vt:lpstr>
      <vt:lpstr>#181</vt:lpstr>
      <vt:lpstr>#653</vt:lpstr>
      <vt:lpstr>#686</vt:lpstr>
      <vt:lpstr>#699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van Asperen</dc:creator>
  <cp:lastModifiedBy>Cor van Dalfzen</cp:lastModifiedBy>
  <dcterms:created xsi:type="dcterms:W3CDTF">2019-01-10T11:28:46Z</dcterms:created>
  <dcterms:modified xsi:type="dcterms:W3CDTF">2019-01-15T10:28:29Z</dcterms:modified>
</cp:coreProperties>
</file>